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 1" sheetId="1" r:id="rId1"/>
    <sheet name=" Прил  2" sheetId="2" r:id="rId2"/>
    <sheet name="Прил 3" sheetId="3" r:id="rId3"/>
    <sheet name="Прил 4" sheetId="4" r:id="rId4"/>
    <sheet name="Прил 5" sheetId="5" r:id="rId5"/>
  </sheets>
  <definedNames/>
  <calcPr fullCalcOnLoad="1"/>
</workbook>
</file>

<file path=xl/sharedStrings.xml><?xml version="1.0" encoding="utf-8"?>
<sst xmlns="http://schemas.openxmlformats.org/spreadsheetml/2006/main" count="1598" uniqueCount="516">
  <si>
    <t>413 0413</t>
  </si>
  <si>
    <t>Мероприятия по капитальному ремонту многоквартирных домов</t>
  </si>
  <si>
    <t>41Я 0400</t>
  </si>
  <si>
    <t>Мероприятия по уличному освещению</t>
  </si>
  <si>
    <t>Мероприятия по содержанию мест захоронения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</si>
  <si>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</si>
  <si>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</si>
  <si>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</si>
  <si>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</si>
  <si>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</si>
  <si>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</si>
  <si>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</si>
  <si>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</si>
  <si>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</si>
  <si>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</si>
  <si>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</si>
  <si>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</si>
  <si>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Земельный налог (по обязательствам, возникшим до 1 января 2006 года) мобилизуемый на территориях поселений</t>
  </si>
  <si>
    <t>000 1160000000 0000 000</t>
  </si>
  <si>
    <t>984 1170505010 0000 180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</si>
  <si>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</si>
  <si>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</si>
  <si>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</si>
  <si>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</si>
  <si>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</si>
  <si>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</si>
  <si>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</si>
  <si>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</si>
  <si>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</si>
  <si>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>11</t>
  </si>
  <si>
    <t>Физическая культура и спорт</t>
  </si>
  <si>
    <t>Массовый спорт</t>
  </si>
  <si>
    <t>ЗАДОЛЖЕННОСТЬ И ПЕРЕРАСЧЕТЫ ПО ОТМЕНЕННЫМ НАЛОГАМ И СБОРАМ И ИНЫМ ОБЯЗАТЕЛЬНЫМ ПЛАТЕЖАМ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</si>
  <si>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</si>
  <si>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</si>
  <si>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</si>
  <si>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</si>
  <si>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</si>
  <si>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</si>
  <si>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Код главного распорядителя средств</t>
  </si>
  <si>
    <t>000 2020208800 0000 151</t>
  </si>
  <si>
    <t>НАЛОГОВЫЕ И НЕНАЛОГОВЫЕ ДОХОДЫ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</si>
  <si>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</si>
  <si>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</si>
  <si>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</si>
  <si>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000 1110701510 0000 120</t>
  </si>
  <si>
    <t>000 1110900000 0000 120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</si>
  <si>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</si>
  <si>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</si>
  <si>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</si>
  <si>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</si>
  <si>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</si>
  <si>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</si>
  <si>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</si>
  <si>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</si>
  <si>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</si>
  <si>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</si>
  <si>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</si>
  <si>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</si>
  <si>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</si>
  <si>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</si>
  <si>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</si>
  <si>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</si>
  <si>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</si>
  <si>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</si>
  <si>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</si>
  <si>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</si>
  <si>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</si>
  <si>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</si>
  <si>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</si>
  <si>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</si>
  <si>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</si>
  <si>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</si>
  <si>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</si>
  <si>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</si>
  <si>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</si>
  <si>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</si>
  <si>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</si>
  <si>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</si>
  <si>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</si>
  <si>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</si>
  <si>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</si>
  <si>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</si>
  <si>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 xml:space="preserve">Прочие безвозмездные поступления </t>
  </si>
  <si>
    <t>Резервные фонды</t>
  </si>
  <si>
    <t>Резервные фонды местных администраций</t>
  </si>
  <si>
    <t>муниципального образования Восточное городское поселение</t>
  </si>
  <si>
    <t>Под-  раздел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</si>
  <si>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</si>
  <si>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</si>
  <si>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</si>
  <si>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</si>
  <si>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</si>
  <si>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 xml:space="preserve"> Вид рас-хода</t>
  </si>
  <si>
    <t>Наименование расхода</t>
  </si>
  <si>
    <t xml:space="preserve">000 </t>
  </si>
  <si>
    <t>Раз-дел</t>
  </si>
  <si>
    <t>Ведомственная структура распределения расходов бюджета</t>
  </si>
  <si>
    <t xml:space="preserve"> Восточное городское поселение Омутнинского района Кировской области</t>
  </si>
  <si>
    <t>000 1090405310 0000 110</t>
  </si>
  <si>
    <t>182 1090405310 0000 110</t>
  </si>
  <si>
    <t>000 1060600000 0000 110</t>
  </si>
  <si>
    <t>182 1010202001 0000 110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</si>
  <si>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</si>
  <si>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</si>
  <si>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</si>
  <si>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830</t>
  </si>
  <si>
    <t>Исполнение судебных актов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</si>
  <si>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</si>
  <si>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</si>
  <si>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</si>
  <si>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</si>
  <si>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</si>
  <si>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</si>
  <si>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</si>
  <si>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</si>
  <si>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</si>
  <si>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</si>
  <si>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</si>
  <si>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</si>
  <si>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</si>
  <si>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</si>
  <si>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</si>
  <si>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</si>
  <si>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</si>
  <si>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</si>
  <si>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</si>
  <si>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</si>
  <si>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</si>
  <si>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</si>
  <si>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</si>
  <si>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</si>
  <si>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</si>
  <si>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классификации расходов бюджета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</si>
  <si>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</si>
  <si>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</si>
  <si>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</si>
  <si>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</si>
  <si>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</si>
  <si>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</si>
  <si>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</si>
  <si>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Муниципальная программа "Развитие Восточного городского поселения"</t>
  </si>
  <si>
    <t>401 0000</t>
  </si>
  <si>
    <t>Руководство и управление в сфере установленных функций органов государственной власти Кировской области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</si>
  <si>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</si>
  <si>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</si>
  <si>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</si>
  <si>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</si>
  <si>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</si>
  <si>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</si>
  <si>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</si>
  <si>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по поддержке и развитию малого предпринимательства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</si>
  <si>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</si>
  <si>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</si>
  <si>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</si>
  <si>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</si>
  <si>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</si>
  <si>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</si>
  <si>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</si>
  <si>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Мероприятия по защите населения от чрезвычайных ситуаций, гражданская оборона</t>
  </si>
  <si>
    <t>Управление муниципальной собственностью Восточного городского поселения</t>
  </si>
  <si>
    <t>Мероприятия в сфере культуры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</si>
  <si>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</si>
  <si>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</si>
  <si>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</si>
  <si>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</si>
  <si>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Мероприятия в сфере молодежной политике</t>
  </si>
  <si>
    <t>409 0499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</si>
  <si>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</si>
  <si>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</si>
  <si>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</si>
  <si>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</si>
  <si>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</si>
  <si>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</si>
  <si>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</si>
  <si>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Владение, пользование и распоряжение имуществом, находящимся в муниципальной собственности поселения</t>
  </si>
  <si>
    <t>Создание условий, обеспечивающих активную деятельность пенсионеров</t>
  </si>
  <si>
    <t>120</t>
  </si>
  <si>
    <t>244</t>
  </si>
  <si>
    <t>630</t>
  </si>
  <si>
    <t>Субсидии некоммерческим организациям (за исключением государственных (муниципальных) учреждений</t>
  </si>
  <si>
    <t>401 0104</t>
  </si>
  <si>
    <t>Органы местного самоуправления и структурные подразделения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</si>
  <si>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</si>
  <si>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</si>
  <si>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</si>
  <si>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</si>
  <si>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</si>
  <si>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</si>
  <si>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100 1030223001 0000 110</t>
  </si>
  <si>
    <t>000 1110507000 0000 120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</si>
  <si>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</si>
  <si>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</si>
  <si>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</si>
  <si>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000 1030225001 0000 110</t>
  </si>
  <si>
    <t>000 1030226001 0000 110</t>
  </si>
  <si>
    <t>100 1030226001 0000 110</t>
  </si>
  <si>
    <t>Благоустройство</t>
  </si>
  <si>
    <t>городской Думы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</si>
  <si>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</si>
  <si>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</si>
  <si>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</si>
  <si>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</si>
  <si>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</si>
  <si>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</si>
  <si>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</si>
  <si>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</si>
  <si>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</si>
  <si>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</si>
  <si>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</si>
  <si>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</si>
  <si>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</si>
  <si>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</si>
  <si>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</si>
  <si>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Земельный налог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</si>
  <si>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</si>
  <si>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</si>
  <si>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</si>
  <si>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</si>
  <si>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</si>
  <si>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</si>
  <si>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</si>
  <si>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</si>
  <si>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</si>
  <si>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</si>
  <si>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</si>
  <si>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</si>
  <si>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</si>
  <si>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</si>
  <si>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</si>
  <si>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</si>
  <si>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</si>
  <si>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</si>
  <si>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</si>
  <si>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</si>
  <si>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</si>
  <si>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</si>
  <si>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</si>
  <si>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</si>
  <si>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</si>
  <si>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</si>
  <si>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</si>
  <si>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</si>
  <si>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</si>
  <si>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</si>
  <si>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</si>
  <si>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</si>
  <si>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</si>
  <si>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</si>
  <si>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</si>
  <si>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</si>
  <si>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</si>
  <si>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</si>
  <si>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</si>
  <si>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</si>
  <si>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</si>
  <si>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</si>
  <si>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</si>
  <si>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</si>
  <si>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</si>
  <si>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</si>
  <si>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</si>
  <si>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</si>
  <si>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</si>
  <si>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10</t>
  </si>
  <si>
    <t>Жилищно-коммунальное хозяйство</t>
  </si>
  <si>
    <t>05</t>
  </si>
  <si>
    <t>Жилищное хозяйство</t>
  </si>
  <si>
    <t>401 1514</t>
  </si>
  <si>
    <t>413 0000</t>
  </si>
  <si>
    <t>413 0400</t>
  </si>
  <si>
    <t>984</t>
  </si>
  <si>
    <t>Администрация Восточного городского поселения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</si>
  <si>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</si>
  <si>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</si>
  <si>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</si>
  <si>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</si>
  <si>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</si>
  <si>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</si>
  <si>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</si>
  <si>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</si>
  <si>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</si>
  <si>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</si>
  <si>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</si>
  <si>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</si>
  <si>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</si>
  <si>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</si>
  <si>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</si>
  <si>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</si>
  <si>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</si>
  <si>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</si>
  <si>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</si>
  <si>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</si>
  <si>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402 0104</t>
  </si>
  <si>
    <t>110</t>
  </si>
  <si>
    <t>Расходы на выплаты персоналу казенных учреждений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</si>
  <si>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</si>
  <si>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</si>
  <si>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</si>
  <si>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</si>
  <si>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</si>
  <si>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</si>
  <si>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41Я 0441</t>
  </si>
  <si>
    <t>Мероприятия по проекту местных инициатив</t>
  </si>
  <si>
    <t xml:space="preserve">Проект местных инициатив </t>
  </si>
  <si>
    <t>000 1165104002 0000 140</t>
  </si>
  <si>
    <t>984 1165104002 0000 140</t>
  </si>
  <si>
    <t>Организация и осуществление мероприятий по территориальной обороне и гражданской обороне, защите населения и территорий поселения от чрезвычайных ситуаций природного и техногенного характера</t>
  </si>
  <si>
    <t>Земельный налог с физических лиц</t>
  </si>
  <si>
    <t>000 1060604000 0000 110</t>
  </si>
  <si>
    <t>000 1060604313 0000 110</t>
  </si>
  <si>
    <t>Земельный налог с физических лиц, обладающих земельным участком, расположенным в границах  городских  поселений</t>
  </si>
  <si>
    <t>182 1060604313 0000 110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</si>
  <si>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</si>
  <si>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</si>
  <si>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</si>
  <si>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 аренды указанных земельных участков</t>
  </si>
  <si>
    <t>919 1110501313 0000 120</t>
  </si>
  <si>
    <t>000 1110501313 0000 120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</si>
  <si>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</si>
  <si>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000 1110904513 0000 120</t>
  </si>
  <si>
    <t>994 1110904513 0000 120</t>
  </si>
  <si>
    <t>000 1140205313 0000 410</t>
  </si>
  <si>
    <t>994 1140205313 0000 410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</si>
  <si>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</si>
  <si>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</si>
  <si>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</si>
  <si>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 расположенным в границах городских поселений</t>
  </si>
  <si>
    <t>000 1060103013 0000 110</t>
  </si>
  <si>
    <t>182 1060103013 0000 110</t>
  </si>
  <si>
    <t>000 1060603003 0000 110</t>
  </si>
  <si>
    <t>000 1060603313 0000 110</t>
  </si>
  <si>
    <t>182 1060603313 0000 110</t>
  </si>
  <si>
    <t>000 1110507013 0000 120</t>
  </si>
  <si>
    <t>994 1110507513 0000 120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</si>
  <si>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</si>
  <si>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000 2190500013 0000 151</t>
  </si>
  <si>
    <t>984 2190500013 0000 151</t>
  </si>
  <si>
    <t>000 2020499900 0000 151</t>
  </si>
  <si>
    <t>984 2020499913 0000 151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</si>
  <si>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</si>
  <si>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</si>
  <si>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000 2020301513 0000 151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</si>
  <si>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</si>
  <si>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984 2020301513 0000 151</t>
  </si>
  <si>
    <t>000 2020302413 0000 151</t>
  </si>
  <si>
    <t>Субвенции бюджетам городских поселений на выполнение передаваемых полномочий субъектов Российской Федерации</t>
  </si>
  <si>
    <t>984 2020302413 0000 151</t>
  </si>
  <si>
    <t>Прочие безвозмездные поступления в бюджеты городских поселений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</si>
  <si>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</si>
  <si>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</si>
  <si>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984 01 05 02 01 13 0000 510</t>
  </si>
  <si>
    <t>Увеличение прочих остатков денежных средств бюджета городского поселения</t>
  </si>
  <si>
    <t>984 01 05 02 01 13 0000 610</t>
  </si>
  <si>
    <t>Уменьшение прочих остатков денежных средств бюджета городского поселения</t>
  </si>
  <si>
    <t>41Я 1517</t>
  </si>
  <si>
    <t>Инвестиционные программы и проекты развития общественной инфраструктуры муниципальных образований в Кировской области</t>
  </si>
  <si>
    <t>984 2020299913 0000 151</t>
  </si>
  <si>
    <t>Прочие субсидии бюджетам городских поселений</t>
  </si>
  <si>
    <t xml:space="preserve"> ДОХОДЫ ОТ ОКАЗАНИЯ ПЛАТНЫХ УСЛУГ (РАБОТ) И КОМПЕНСАЦИИ ЗАТРАТ ГОСУДАРСТВА</t>
  </si>
  <si>
    <t xml:space="preserve">Прочие доходы от компенсации затрат бюджетов городских поселений   </t>
  </si>
  <si>
    <t>000 1130000000 0000 000</t>
  </si>
  <si>
    <t>000 1130299513 0000 000</t>
  </si>
  <si>
    <t>14</t>
  </si>
  <si>
    <t xml:space="preserve">Другие вопросы в области национальной безопасности и правоохранительной деятельности
</t>
  </si>
  <si>
    <t>Оказание поддержки гражданам и их объединениям,
участвующим в охране общественного порядка,
создание условий для деятельности народных дружин</t>
  </si>
  <si>
    <t xml:space="preserve">Другие вопросы в области национальной безопасности и правоохранительной деятельности
</t>
  </si>
  <si>
    <t>Оказание поддержки гражданам и их объединениям,участвующим в охране общественного порядка,
создание условий для деятельности народных дружин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</si>
  <si>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7.5"/>
        <rFont val="Arial"/>
        <family val="2"/>
      </rPr>
      <t>¹</t>
    </r>
    <r>
      <rPr>
        <sz val="7.5"/>
        <rFont val="Arial Cyr"/>
        <family val="0"/>
      </rPr>
      <t xml:space="preserve"> и 228 Налогового кодекса Российской Федерации</t>
    </r>
  </si>
  <si>
    <t>Кассовое исполнение (тыс.руб.)</t>
  </si>
  <si>
    <t>Процент исполнения (%)</t>
  </si>
  <si>
    <t>Приложение № 1</t>
  </si>
  <si>
    <t>Доходы бюджета муниципального образования</t>
  </si>
  <si>
    <t>Уточненный план      (тыс. руб.)</t>
  </si>
  <si>
    <t>Раздел</t>
  </si>
  <si>
    <t>Кассовое исполнение (тыс. руб.)</t>
  </si>
  <si>
    <t>Процент исполнения  (%)</t>
  </si>
  <si>
    <t>Приложение №2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</si>
  <si>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изъятия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</si>
  <si>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Уточненный план           (тыс. руб.)</t>
  </si>
  <si>
    <t>3</t>
  </si>
  <si>
    <t>Приложение № 3</t>
  </si>
  <si>
    <t>Кассовое исполнение           (тыс. руб.)</t>
  </si>
  <si>
    <t>Приложение № 4</t>
  </si>
  <si>
    <t>Уточненный план              (тыс. руб.)</t>
  </si>
  <si>
    <t>Уточненный план (тыс.руб.)</t>
  </si>
  <si>
    <t>Приложение № 5</t>
  </si>
  <si>
    <t xml:space="preserve"> за 2016 год</t>
  </si>
  <si>
    <t>Уточненный план на 2016 год, тыс.руб.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</si>
  <si>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</si>
  <si>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</si>
  <si>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</si>
  <si>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</si>
  <si>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</si>
  <si>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000 1130299513 0000 130</t>
  </si>
  <si>
    <t>994 1140601310 0000 430</t>
  </si>
  <si>
    <t>984 1163305013 0000 140</t>
  </si>
  <si>
    <t xml:space="preserve">Денежные взыскания (штрафы), за нарушение законодательства 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</si>
  <si>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\</t>
  </si>
  <si>
    <t>000 1163305013 0000 140</t>
  </si>
  <si>
    <t>Субвенции бюджетам бюджетной системы Российской Федерации</t>
  </si>
  <si>
    <t>000 2040000000 0000 000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</si>
  <si>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</si>
  <si>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</si>
  <si>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</si>
  <si>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000 2040500013 0000 180</t>
  </si>
  <si>
    <t>984 2040502013 0000 180</t>
  </si>
  <si>
    <t>984 2070502013 0000 180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</si>
  <si>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</si>
  <si>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000 2070502013 0000 180</t>
  </si>
  <si>
    <t>000 2070000000 0000 180</t>
  </si>
  <si>
    <t>по разделам и подразделам классификации расходов бюджета за 2016 год</t>
  </si>
  <si>
    <t xml:space="preserve">Культура,  кинематография </t>
  </si>
  <si>
    <t>Распределение  бюджетных ассигнований</t>
  </si>
  <si>
    <t>Омутнинского района Кировской области за 2016 год</t>
  </si>
  <si>
    <t xml:space="preserve">40100 01000 </t>
  </si>
  <si>
    <t>40100 01020</t>
  </si>
  <si>
    <t>40100 01040</t>
  </si>
  <si>
    <t>401 00 01040</t>
  </si>
  <si>
    <t>40100 07000</t>
  </si>
  <si>
    <t>40100 07010</t>
  </si>
  <si>
    <t>40100 10000</t>
  </si>
  <si>
    <t>40100 10010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</si>
  <si>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</si>
  <si>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40100 10020</t>
  </si>
  <si>
    <t>40100 10030</t>
  </si>
  <si>
    <t>40100 16000</t>
  </si>
  <si>
    <t>40100 16050</t>
  </si>
  <si>
    <t>40100 18000</t>
  </si>
  <si>
    <t>40100 18010</t>
  </si>
  <si>
    <t>40100 19000</t>
  </si>
  <si>
    <t>40100 19010</t>
  </si>
  <si>
    <t>40100 51180</t>
  </si>
  <si>
    <t>40300 00000</t>
  </si>
  <si>
    <t>40300 04000</t>
  </si>
  <si>
    <t>40300 04030</t>
  </si>
  <si>
    <t>40400 00000</t>
  </si>
  <si>
    <t>40400 04000</t>
  </si>
  <si>
    <t>40400 04040</t>
  </si>
  <si>
    <t>40600 00000</t>
  </si>
  <si>
    <t>40600 04000</t>
  </si>
  <si>
    <t>40600 04060</t>
  </si>
  <si>
    <t>40600 04160</t>
  </si>
  <si>
    <t>40600 04260</t>
  </si>
  <si>
    <t>40600 17120</t>
  </si>
  <si>
    <t>40700 00000</t>
  </si>
  <si>
    <t>40700 04000</t>
  </si>
  <si>
    <t>40700 04070</t>
  </si>
  <si>
    <t>40700 10000</t>
  </si>
  <si>
    <t>40700 10070</t>
  </si>
  <si>
    <t>40700 10090</t>
  </si>
  <si>
    <t>40800 00000</t>
  </si>
  <si>
    <t>40800 01000</t>
  </si>
  <si>
    <t>40800 01040</t>
  </si>
  <si>
    <t>40800 04000</t>
  </si>
  <si>
    <t>40800 04080</t>
  </si>
  <si>
    <t>40900 00000</t>
  </si>
  <si>
    <t>40900 04000</t>
  </si>
  <si>
    <t>40900 04090</t>
  </si>
  <si>
    <t>40900 04990</t>
  </si>
  <si>
    <t>0000000000</t>
  </si>
  <si>
    <t>4000000000</t>
  </si>
  <si>
    <t>40100 00000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</si>
  <si>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</si>
  <si>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</si>
  <si>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</si>
  <si>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</si>
  <si>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500</t>
  </si>
  <si>
    <t>40100 10080</t>
  </si>
  <si>
    <t>Межбюджетные трансферты</t>
  </si>
  <si>
    <t>300</t>
  </si>
  <si>
    <t>40900 10000</t>
  </si>
  <si>
    <t>40900 10040</t>
  </si>
  <si>
    <t>40900 10060</t>
  </si>
  <si>
    <t>41000 00000</t>
  </si>
  <si>
    <t>41000 04000</t>
  </si>
  <si>
    <t>41000 04100</t>
  </si>
  <si>
    <t>41100 00000</t>
  </si>
  <si>
    <t>41100 04000</t>
  </si>
  <si>
    <t>41100 04110</t>
  </si>
  <si>
    <t>41Я00 00000</t>
  </si>
  <si>
    <t>Софинансирование мероприятий по проекту местных инициатив за счет средств местного бюджета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</si>
  <si>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</si>
  <si>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</si>
  <si>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</si>
  <si>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04000</t>
  </si>
  <si>
    <t>41Я00 S5170</t>
  </si>
  <si>
    <t>41Я00 0441Н</t>
  </si>
  <si>
    <t>41Я00 0441С</t>
  </si>
  <si>
    <t>Иные бюджетные ассигнования</t>
  </si>
  <si>
    <t>Социальное обеспечение и иные выплаты населению</t>
  </si>
  <si>
    <t>00000 00000</t>
  </si>
  <si>
    <t>40000 00000</t>
  </si>
  <si>
    <t>40100 01000</t>
  </si>
  <si>
    <t>41100 10000</t>
  </si>
  <si>
    <t>41100 10050</t>
  </si>
  <si>
    <t>Расходы на выплаты персоналу в целях обеспечения выполнения функций государственными (муниципальными) органами, казнными учреждениями, органами управления государственными внебюджетными фондами</t>
  </si>
  <si>
    <t>Подраздел</t>
  </si>
  <si>
    <t>муниципального образования Восточное городское поселение Омутнинского района Кировской области за 2016 год</t>
  </si>
  <si>
    <t>Осуществление внутреннего муниципального финансового контроля за исполнением бюджета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</si>
  <si>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</si>
  <si>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00Я00 00000</t>
  </si>
  <si>
    <t>41Я00 04410</t>
  </si>
  <si>
    <t xml:space="preserve">Культура, кинематография </t>
  </si>
  <si>
    <t>Социальнон обеспечение и иные выплаты населению</t>
  </si>
  <si>
    <t>Омутнинского  района  Кировской области   за 2016 год</t>
  </si>
  <si>
    <t>Функционирование высшего должностного лица субъекта Российской Федерации и муниципального образования</t>
  </si>
  <si>
    <t>000 1030223001 0000 110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</si>
  <si>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</si>
  <si>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</si>
  <si>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Доходы от сдачи в аренду имущества, составляющего казну городских поселений (за исключением земельных участков)</t>
  </si>
  <si>
    <t xml:space="preserve"> Доходы от сдачи в аренду имущества, составляющего государственную (муниципальную) казну (за исключением земельных участков)</t>
  </si>
  <si>
    <t>Распределение бюджетных ассигнований по целевым статьям (муниципальным программам и внепрограммным мероприятиям) группам видов расходов</t>
  </si>
  <si>
    <t>от  26.04.2017 № 19</t>
  </si>
  <si>
    <t>от  26.04.2017  № 19</t>
  </si>
  <si>
    <t>от 26.04.2017 №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</si>
</sst>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  <numFmt numFmtId="175" formatCode="0.000000"/>
    <numFmt numFmtId="176" formatCode="0.00000000"/>
    <numFmt numFmtId="177" formatCode="0.0000000"/>
    <numFmt numFmtId="178" formatCode="[$-FC19]d\ mmmm\ yyyy\ &quot;г.&quot;"/>
  </numFmts>
  <fonts count="5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Narrow"/>
      <family val="2"/>
    </font>
    <font>
      <sz val="8"/>
      <name val="Bookman Old Style"/>
      <family val="1"/>
    </font>
    <font>
      <sz val="7.5"/>
      <name val="Arial"/>
      <family val="2"/>
    </font>
    <font>
      <sz val="7.5"/>
      <name val="Arial Cyr"/>
      <family val="0"/>
    </font>
    <font>
      <sz val="7.5"/>
      <name val="Bookman Old Style"/>
      <family val="1"/>
    </font>
    <font>
      <b/>
      <sz val="8"/>
      <name val="Arial Cyr"/>
      <family val="0"/>
    </font>
    <font>
      <sz val="8"/>
      <name val="Times New Roman"/>
      <family val="1"/>
    </font>
    <font>
      <sz val="7"/>
      <name val="Arial Narrow"/>
      <family val="2"/>
    </font>
    <font>
      <sz val="8.5"/>
      <name val="Times New Roman"/>
      <family val="1"/>
    </font>
    <font>
      <sz val="7.5"/>
      <name val="Arial Narrow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11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22" fillId="0" borderId="13" xfId="0" applyFont="1" applyBorder="1" applyAlignment="1">
      <alignment/>
    </xf>
    <xf numFmtId="171" fontId="22" fillId="0" borderId="13" xfId="0" applyNumberFormat="1" applyFont="1" applyBorder="1" applyAlignment="1">
      <alignment/>
    </xf>
    <xf numFmtId="17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171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14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49" fontId="2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wrapText="1"/>
    </xf>
    <xf numFmtId="165" fontId="13" fillId="0" borderId="10" xfId="0" applyNumberFormat="1" applyFont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2" fillId="25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justify" vertical="top" wrapText="1"/>
    </xf>
    <xf numFmtId="0" fontId="32" fillId="0" borderId="10" xfId="0" applyFont="1" applyBorder="1" applyAlignment="1">
      <alignment vertical="top"/>
    </xf>
    <xf numFmtId="0" fontId="57" fillId="0" borderId="10" xfId="0" applyFont="1" applyBorder="1" applyAlignment="1">
      <alignment vertical="top"/>
    </xf>
    <xf numFmtId="0" fontId="32" fillId="0" borderId="10" xfId="0" applyFont="1" applyBorder="1" applyAlignment="1">
      <alignment vertical="top" wrapText="1"/>
    </xf>
    <xf numFmtId="0" fontId="32" fillId="0" borderId="10" xfId="0" applyNumberFormat="1" applyFont="1" applyBorder="1" applyAlignment="1">
      <alignment horizontal="justify" vertical="top" wrapText="1"/>
    </xf>
    <xf numFmtId="0" fontId="32" fillId="0" borderId="10" xfId="0" applyNumberFormat="1" applyFont="1" applyBorder="1" applyAlignment="1">
      <alignment vertical="top" wrapText="1"/>
    </xf>
    <xf numFmtId="0" fontId="32" fillId="25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justify" vertical="top"/>
    </xf>
    <xf numFmtId="49" fontId="32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2" fillId="0" borderId="10" xfId="0" applyNumberFormat="1" applyFont="1" applyBorder="1" applyAlignment="1">
      <alignment horizontal="center"/>
    </xf>
    <xf numFmtId="11" fontId="35" fillId="0" borderId="10" xfId="0" applyNumberFormat="1" applyFont="1" applyBorder="1" applyAlignment="1">
      <alignment vertical="top" wrapText="1"/>
    </xf>
    <xf numFmtId="11" fontId="29" fillId="0" borderId="10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165" fontId="29" fillId="24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/>
    </xf>
    <xf numFmtId="165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/>
    </xf>
    <xf numFmtId="0" fontId="29" fillId="0" borderId="1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0" xfId="0" applyNumberFormat="1" applyFont="1" applyBorder="1" applyAlignment="1">
      <alignment horizontal="justify" vertical="top" wrapText="1"/>
    </xf>
    <xf numFmtId="49" fontId="28" fillId="0" borderId="10" xfId="0" applyNumberFormat="1" applyFont="1" applyBorder="1" applyAlignment="1" quotePrefix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37" fillId="0" borderId="16" xfId="0" applyFont="1" applyFill="1" applyBorder="1" applyAlignment="1">
      <alignment horizontal="justify" vertical="top" wrapText="1"/>
    </xf>
    <xf numFmtId="0" fontId="37" fillId="0" borderId="17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37" fillId="0" borderId="18" xfId="0" applyFont="1" applyBorder="1" applyAlignment="1">
      <alignment horizontal="left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37" fillId="0" borderId="11" xfId="0" applyFont="1" applyFill="1" applyBorder="1" applyAlignment="1">
      <alignment horizontal="justify" vertical="top" wrapText="1"/>
    </xf>
    <xf numFmtId="0" fontId="37" fillId="0" borderId="19" xfId="0" applyFont="1" applyFill="1" applyBorder="1" applyAlignment="1">
      <alignment horizontal="justify" vertical="top" wrapText="1"/>
    </xf>
    <xf numFmtId="0" fontId="37" fillId="0" borderId="10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171" fontId="22" fillId="0" borderId="21" xfId="0" applyNumberFormat="1" applyFont="1" applyBorder="1" applyAlignment="1">
      <alignment horizontal="center" vertical="top" wrapText="1"/>
    </xf>
    <xf numFmtId="171" fontId="22" fillId="0" borderId="20" xfId="0" applyNumberFormat="1" applyFont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1" fontId="27" fillId="0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49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/>
    </xf>
    <xf numFmtId="165" fontId="34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B5" sqref="B5:C5"/>
    </sheetView>
  </sheetViews>
  <sheetFormatPr defaultColWidth="9.00390625" defaultRowHeight="12.75" outlineLevelRow="1"/>
  <cols>
    <col min="1" max="1" width="19.75390625" style="7" customWidth="1"/>
    <col min="2" max="2" width="45.125" style="6" customWidth="1"/>
    <col min="3" max="3" width="10.875" style="120" customWidth="1"/>
    <col min="4" max="4" width="10.125" style="118" customWidth="1"/>
    <col min="5" max="5" width="9.25390625" style="122" customWidth="1"/>
  </cols>
  <sheetData>
    <row r="1" spans="2:5" ht="13.5">
      <c r="B1" s="177"/>
      <c r="C1" s="178"/>
      <c r="D1" s="177" t="s">
        <v>371</v>
      </c>
      <c r="E1" s="178"/>
    </row>
    <row r="2" spans="2:5" ht="13.5" customHeight="1">
      <c r="B2" s="177" t="s">
        <v>199</v>
      </c>
      <c r="C2" s="178"/>
      <c r="D2" s="178"/>
      <c r="E2" s="178"/>
    </row>
    <row r="3" spans="2:5" ht="13.5">
      <c r="B3" s="177"/>
      <c r="C3" s="178"/>
      <c r="D3" s="177" t="s">
        <v>198</v>
      </c>
      <c r="E3" s="178"/>
    </row>
    <row r="4" spans="2:5" ht="13.5" customHeight="1">
      <c r="B4" s="177" t="s">
        <v>515</v>
      </c>
      <c r="C4" s="178"/>
      <c r="D4" s="178"/>
      <c r="E4" s="178"/>
    </row>
    <row r="5" spans="2:5" ht="12.75" outlineLevel="1">
      <c r="B5" s="177"/>
      <c r="C5" s="178"/>
      <c r="D5" s="177"/>
      <c r="E5" s="178"/>
    </row>
    <row r="6" spans="1:3" ht="13.5">
      <c r="A6" s="179" t="s">
        <v>372</v>
      </c>
      <c r="B6" s="180"/>
      <c r="C6" s="180"/>
    </row>
    <row r="7" spans="1:3" ht="13.5">
      <c r="A7" s="179" t="s">
        <v>98</v>
      </c>
      <c r="B7" s="180"/>
      <c r="C7" s="180"/>
    </row>
    <row r="8" spans="1:3" ht="13.5">
      <c r="A8" s="179" t="s">
        <v>387</v>
      </c>
      <c r="B8" s="180"/>
      <c r="C8" s="180"/>
    </row>
    <row r="9" spans="1:3" ht="16.5">
      <c r="A9" s="10"/>
      <c r="B9" s="11"/>
      <c r="C9" s="119"/>
    </row>
    <row r="10" spans="1:5" s="5" customFormat="1" ht="38.25">
      <c r="A10" s="108" t="s">
        <v>200</v>
      </c>
      <c r="B10" s="109" t="s">
        <v>201</v>
      </c>
      <c r="C10" s="116" t="s">
        <v>388</v>
      </c>
      <c r="D10" s="117" t="s">
        <v>369</v>
      </c>
      <c r="E10" s="121" t="s">
        <v>370</v>
      </c>
    </row>
    <row r="11" spans="1:5" s="1" customFormat="1" ht="12.75">
      <c r="A11" s="107" t="s">
        <v>202</v>
      </c>
      <c r="B11" s="97" t="s">
        <v>41</v>
      </c>
      <c r="C11" s="114">
        <f>C12+C21+C31+C46+C50+C67+C42+C78+C64</f>
        <v>10784.4</v>
      </c>
      <c r="D11" s="114">
        <f>D12+D21+D31+D46+D50+D67+D42+D78+D64</f>
        <v>11001.673999999999</v>
      </c>
      <c r="E11" s="124">
        <f>D11/C11*100</f>
        <v>102.01470642780312</v>
      </c>
    </row>
    <row r="12" spans="1:5" s="1" customFormat="1" ht="12.75">
      <c r="A12" s="107" t="s">
        <v>203</v>
      </c>
      <c r="B12" s="97" t="s">
        <v>205</v>
      </c>
      <c r="C12" s="114">
        <f>C13</f>
        <v>4325.75</v>
      </c>
      <c r="D12" s="114">
        <f>D13</f>
        <v>4491.281</v>
      </c>
      <c r="E12" s="124">
        <f aca="true" t="shared" si="0" ref="E12:E76">D12/C12*100</f>
        <v>103.8266427787089</v>
      </c>
    </row>
    <row r="13" spans="1:5" s="1" customFormat="1" ht="12.75">
      <c r="A13" s="107" t="s">
        <v>206</v>
      </c>
      <c r="B13" s="97" t="s">
        <v>204</v>
      </c>
      <c r="C13" s="114">
        <f>C14+C16+C20</f>
        <v>4325.75</v>
      </c>
      <c r="D13" s="114">
        <f>D14+D16+D20</f>
        <v>4491.281</v>
      </c>
      <c r="E13" s="124">
        <f t="shared" si="0"/>
        <v>103.8266427787089</v>
      </c>
    </row>
    <row r="14" spans="1:5" s="2" customFormat="1" ht="51.75" customHeight="1">
      <c r="A14" s="107" t="s">
        <v>207</v>
      </c>
      <c r="B14" s="99" t="s">
        <v>368</v>
      </c>
      <c r="C14" s="114">
        <f>C15</f>
        <v>4320</v>
      </c>
      <c r="D14" s="114">
        <f>D15</f>
        <v>4485.583</v>
      </c>
      <c r="E14" s="124">
        <f t="shared" si="0"/>
        <v>103.83293981481481</v>
      </c>
    </row>
    <row r="15" spans="1:5" s="3" customFormat="1" ht="53.25" customHeight="1">
      <c r="A15" s="107" t="s">
        <v>208</v>
      </c>
      <c r="B15" s="99" t="s">
        <v>368</v>
      </c>
      <c r="C15" s="114">
        <v>4320</v>
      </c>
      <c r="D15" s="123">
        <v>4485.583</v>
      </c>
      <c r="E15" s="124">
        <f t="shared" si="0"/>
        <v>103.83293981481481</v>
      </c>
    </row>
    <row r="16" spans="1:5" s="2" customFormat="1" ht="52.5" customHeight="1" hidden="1" outlineLevel="1">
      <c r="A16" s="107" t="s">
        <v>209</v>
      </c>
      <c r="B16" s="99" t="s">
        <v>368</v>
      </c>
      <c r="C16" s="114">
        <v>0.75</v>
      </c>
      <c r="D16" s="114">
        <v>0.701</v>
      </c>
      <c r="E16" s="124">
        <f t="shared" si="0"/>
        <v>93.46666666666667</v>
      </c>
    </row>
    <row r="17" spans="1:5" s="3" customFormat="1" ht="72.75" customHeight="1" outlineLevel="1">
      <c r="A17" s="107" t="s">
        <v>209</v>
      </c>
      <c r="B17" s="103" t="s">
        <v>508</v>
      </c>
      <c r="C17" s="114">
        <f>C18</f>
        <v>0.75</v>
      </c>
      <c r="D17" s="114">
        <f>D18</f>
        <v>0.701</v>
      </c>
      <c r="E17" s="124">
        <f t="shared" si="0"/>
        <v>93.46666666666667</v>
      </c>
    </row>
    <row r="18" spans="1:5" s="3" customFormat="1" ht="75.75" customHeight="1" outlineLevel="1">
      <c r="A18" s="107" t="s">
        <v>102</v>
      </c>
      <c r="B18" s="103" t="s">
        <v>508</v>
      </c>
      <c r="C18" s="114">
        <v>0.75</v>
      </c>
      <c r="D18" s="123">
        <v>0.701</v>
      </c>
      <c r="E18" s="124">
        <f t="shared" si="0"/>
        <v>93.46666666666667</v>
      </c>
    </row>
    <row r="19" spans="1:5" s="3" customFormat="1" ht="30.75" customHeight="1">
      <c r="A19" s="107" t="s">
        <v>121</v>
      </c>
      <c r="B19" s="99" t="s">
        <v>120</v>
      </c>
      <c r="C19" s="114">
        <v>5</v>
      </c>
      <c r="D19" s="114">
        <v>4.997</v>
      </c>
      <c r="E19" s="124">
        <f t="shared" si="0"/>
        <v>99.94</v>
      </c>
    </row>
    <row r="20" spans="1:5" s="3" customFormat="1" ht="30.75" customHeight="1">
      <c r="A20" s="107" t="s">
        <v>119</v>
      </c>
      <c r="B20" s="99" t="s">
        <v>120</v>
      </c>
      <c r="C20" s="114">
        <v>5</v>
      </c>
      <c r="D20" s="123">
        <v>4.997</v>
      </c>
      <c r="E20" s="124">
        <f t="shared" si="0"/>
        <v>99.94</v>
      </c>
    </row>
    <row r="21" spans="1:5" s="1" customFormat="1" ht="22.5" customHeight="1">
      <c r="A21" s="107" t="s">
        <v>139</v>
      </c>
      <c r="B21" s="99" t="s">
        <v>138</v>
      </c>
      <c r="C21" s="114">
        <f>C24+C25+C27+C29</f>
        <v>73.2</v>
      </c>
      <c r="D21" s="114">
        <f>D24+D25+D27+D29</f>
        <v>76.086</v>
      </c>
      <c r="E21" s="124">
        <f t="shared" si="0"/>
        <v>103.94262295081967</v>
      </c>
    </row>
    <row r="22" spans="1:5" s="2" customFormat="1" ht="21">
      <c r="A22" s="107" t="s">
        <v>140</v>
      </c>
      <c r="B22" s="99" t="s">
        <v>192</v>
      </c>
      <c r="C22" s="114">
        <v>73.2</v>
      </c>
      <c r="D22" s="114">
        <v>76.086</v>
      </c>
      <c r="E22" s="124">
        <f t="shared" si="0"/>
        <v>103.94262295081967</v>
      </c>
    </row>
    <row r="23" spans="1:5" s="2" customFormat="1" ht="23.25" customHeight="1">
      <c r="A23" s="107" t="s">
        <v>507</v>
      </c>
      <c r="B23" s="99" t="s">
        <v>389</v>
      </c>
      <c r="C23" s="114">
        <v>23.8</v>
      </c>
      <c r="D23" s="123">
        <v>26.011</v>
      </c>
      <c r="E23" s="124">
        <f>D23/C23*100</f>
        <v>109.28991596638656</v>
      </c>
    </row>
    <row r="24" spans="1:5" s="2" customFormat="1" ht="23.25" customHeight="1">
      <c r="A24" s="107" t="s">
        <v>189</v>
      </c>
      <c r="B24" s="99" t="s">
        <v>389</v>
      </c>
      <c r="C24" s="114">
        <v>23.8</v>
      </c>
      <c r="D24" s="123">
        <v>26.011</v>
      </c>
      <c r="E24" s="124">
        <f t="shared" si="0"/>
        <v>109.28991596638656</v>
      </c>
    </row>
    <row r="25" spans="1:5" s="3" customFormat="1" ht="63">
      <c r="A25" s="107" t="s">
        <v>140</v>
      </c>
      <c r="B25" s="99" t="s">
        <v>390</v>
      </c>
      <c r="C25" s="114">
        <f>C26</f>
        <v>0.4</v>
      </c>
      <c r="D25" s="114">
        <f>D26</f>
        <v>0.397</v>
      </c>
      <c r="E25" s="124">
        <f t="shared" si="0"/>
        <v>99.25</v>
      </c>
    </row>
    <row r="26" spans="1:5" s="3" customFormat="1" ht="63">
      <c r="A26" s="107" t="s">
        <v>191</v>
      </c>
      <c r="B26" s="99" t="s">
        <v>391</v>
      </c>
      <c r="C26" s="114">
        <v>0.4</v>
      </c>
      <c r="D26" s="123">
        <v>0.397</v>
      </c>
      <c r="E26" s="124">
        <f t="shared" si="0"/>
        <v>99.25</v>
      </c>
    </row>
    <row r="27" spans="1:5" s="3" customFormat="1" ht="52.5">
      <c r="A27" s="107" t="s">
        <v>194</v>
      </c>
      <c r="B27" s="99" t="s">
        <v>392</v>
      </c>
      <c r="C27" s="114">
        <v>49</v>
      </c>
      <c r="D27" s="114">
        <f>D28</f>
        <v>53.53</v>
      </c>
      <c r="E27" s="124">
        <f t="shared" si="0"/>
        <v>109.24489795918369</v>
      </c>
    </row>
    <row r="28" spans="1:5" s="3" customFormat="1" ht="32.25" customHeight="1">
      <c r="A28" s="107" t="s">
        <v>193</v>
      </c>
      <c r="B28" s="99" t="s">
        <v>392</v>
      </c>
      <c r="C28" s="114">
        <v>49</v>
      </c>
      <c r="D28" s="123">
        <v>53.53</v>
      </c>
      <c r="E28" s="124">
        <f t="shared" si="0"/>
        <v>109.24489795918369</v>
      </c>
    </row>
    <row r="29" spans="1:5" s="3" customFormat="1" ht="52.5" outlineLevel="1">
      <c r="A29" s="107" t="s">
        <v>195</v>
      </c>
      <c r="B29" s="99" t="s">
        <v>393</v>
      </c>
      <c r="C29" s="114">
        <f>C30</f>
        <v>0</v>
      </c>
      <c r="D29" s="114">
        <v>-3.852</v>
      </c>
      <c r="E29" s="124">
        <v>0</v>
      </c>
    </row>
    <row r="30" spans="1:5" s="3" customFormat="1" ht="52.5" outlineLevel="1">
      <c r="A30" s="107" t="s">
        <v>196</v>
      </c>
      <c r="B30" s="99" t="s">
        <v>393</v>
      </c>
      <c r="C30" s="114">
        <v>0</v>
      </c>
      <c r="D30" s="114">
        <v>-3.852</v>
      </c>
      <c r="E30" s="124">
        <v>0</v>
      </c>
    </row>
    <row r="31" spans="1:5" s="1" customFormat="1" ht="12.75">
      <c r="A31" s="107" t="s">
        <v>210</v>
      </c>
      <c r="B31" s="99" t="s">
        <v>211</v>
      </c>
      <c r="C31" s="114">
        <f>C32+C35</f>
        <v>2025.5</v>
      </c>
      <c r="D31" s="114">
        <f>D32+D35</f>
        <v>2044.8000000000002</v>
      </c>
      <c r="E31" s="124">
        <f t="shared" si="0"/>
        <v>100.95285114786475</v>
      </c>
    </row>
    <row r="32" spans="1:5" s="1" customFormat="1" ht="12.75">
      <c r="A32" s="107" t="s">
        <v>213</v>
      </c>
      <c r="B32" s="99" t="s">
        <v>212</v>
      </c>
      <c r="C32" s="114">
        <f>C33</f>
        <v>1703</v>
      </c>
      <c r="D32" s="114">
        <f>D33</f>
        <v>1721.266</v>
      </c>
      <c r="E32" s="124">
        <f t="shared" si="0"/>
        <v>101.0725778038755</v>
      </c>
    </row>
    <row r="33" spans="1:5" s="2" customFormat="1" ht="31.5">
      <c r="A33" s="107" t="s">
        <v>328</v>
      </c>
      <c r="B33" s="102" t="s">
        <v>326</v>
      </c>
      <c r="C33" s="114">
        <f>C34</f>
        <v>1703</v>
      </c>
      <c r="D33" s="114">
        <f>D34</f>
        <v>1721.266</v>
      </c>
      <c r="E33" s="124">
        <f t="shared" si="0"/>
        <v>101.0725778038755</v>
      </c>
    </row>
    <row r="34" spans="1:5" s="3" customFormat="1" ht="30.75" customHeight="1">
      <c r="A34" s="107" t="s">
        <v>329</v>
      </c>
      <c r="B34" s="99" t="s">
        <v>327</v>
      </c>
      <c r="C34" s="114">
        <v>1703</v>
      </c>
      <c r="D34" s="123">
        <v>1721.266</v>
      </c>
      <c r="E34" s="124">
        <f t="shared" si="0"/>
        <v>101.0725778038755</v>
      </c>
    </row>
    <row r="35" spans="1:5" s="1" customFormat="1" ht="13.5" customHeight="1">
      <c r="A35" s="111" t="s">
        <v>101</v>
      </c>
      <c r="B35" s="99" t="s">
        <v>214</v>
      </c>
      <c r="C35" s="114">
        <f>C39+C38</f>
        <v>322.5</v>
      </c>
      <c r="D35" s="114">
        <f>D39+D38</f>
        <v>323.534</v>
      </c>
      <c r="E35" s="124">
        <f t="shared" si="0"/>
        <v>100.32062015503875</v>
      </c>
    </row>
    <row r="36" spans="1:5" s="1" customFormat="1" ht="14.25" customHeight="1">
      <c r="A36" s="112" t="s">
        <v>330</v>
      </c>
      <c r="B36" s="113" t="s">
        <v>313</v>
      </c>
      <c r="C36" s="114">
        <f>C37</f>
        <v>85.2</v>
      </c>
      <c r="D36" s="114">
        <f>D37</f>
        <v>85.222</v>
      </c>
      <c r="E36" s="124">
        <f t="shared" si="0"/>
        <v>100.02582159624411</v>
      </c>
    </row>
    <row r="37" spans="1:5" s="1" customFormat="1" ht="21">
      <c r="A37" s="112" t="s">
        <v>331</v>
      </c>
      <c r="B37" s="102" t="s">
        <v>314</v>
      </c>
      <c r="C37" s="114">
        <f>C38</f>
        <v>85.2</v>
      </c>
      <c r="D37" s="114">
        <f>D38</f>
        <v>85.222</v>
      </c>
      <c r="E37" s="124">
        <f t="shared" si="0"/>
        <v>100.02582159624411</v>
      </c>
    </row>
    <row r="38" spans="1:5" s="1" customFormat="1" ht="21" customHeight="1">
      <c r="A38" s="107" t="s">
        <v>332</v>
      </c>
      <c r="B38" s="102" t="s">
        <v>314</v>
      </c>
      <c r="C38" s="114">
        <v>85.2</v>
      </c>
      <c r="D38" s="123">
        <v>85.222</v>
      </c>
      <c r="E38" s="124">
        <f t="shared" si="0"/>
        <v>100.02582159624411</v>
      </c>
    </row>
    <row r="39" spans="1:5" s="2" customFormat="1" ht="13.5" customHeight="1">
      <c r="A39" s="107" t="s">
        <v>309</v>
      </c>
      <c r="B39" s="100" t="s">
        <v>308</v>
      </c>
      <c r="C39" s="114">
        <f>C40</f>
        <v>237.3</v>
      </c>
      <c r="D39" s="114">
        <f>D40</f>
        <v>238.312</v>
      </c>
      <c r="E39" s="124">
        <f t="shared" si="0"/>
        <v>100.42646439106615</v>
      </c>
    </row>
    <row r="40" spans="1:5" s="4" customFormat="1" ht="24" customHeight="1">
      <c r="A40" s="107" t="s">
        <v>310</v>
      </c>
      <c r="B40" s="102" t="s">
        <v>311</v>
      </c>
      <c r="C40" s="114">
        <f>C41</f>
        <v>237.3</v>
      </c>
      <c r="D40" s="114">
        <f>D41</f>
        <v>238.312</v>
      </c>
      <c r="E40" s="124">
        <f t="shared" si="0"/>
        <v>100.42646439106615</v>
      </c>
    </row>
    <row r="41" spans="1:5" s="3" customFormat="1" ht="21.75" customHeight="1">
      <c r="A41" s="107" t="s">
        <v>312</v>
      </c>
      <c r="B41" s="102" t="s">
        <v>311</v>
      </c>
      <c r="C41" s="114">
        <v>237.3</v>
      </c>
      <c r="D41" s="123">
        <v>238.312</v>
      </c>
      <c r="E41" s="124">
        <f t="shared" si="0"/>
        <v>100.42646439106615</v>
      </c>
    </row>
    <row r="42" spans="1:5" s="2" customFormat="1" ht="31.5" hidden="1" outlineLevel="1">
      <c r="A42" s="107" t="s">
        <v>14</v>
      </c>
      <c r="B42" s="99" t="s">
        <v>32</v>
      </c>
      <c r="C42" s="114">
        <f>C45</f>
        <v>0</v>
      </c>
      <c r="D42" s="174"/>
      <c r="E42" s="124" t="e">
        <f t="shared" si="0"/>
        <v>#DIV/0!</v>
      </c>
    </row>
    <row r="43" spans="1:5" s="4" customFormat="1" ht="12.75" hidden="1" outlineLevel="1">
      <c r="A43" s="107" t="s">
        <v>15</v>
      </c>
      <c r="B43" s="99" t="s">
        <v>16</v>
      </c>
      <c r="C43" s="114">
        <f>C45</f>
        <v>0</v>
      </c>
      <c r="D43" s="123"/>
      <c r="E43" s="124" t="e">
        <f t="shared" si="0"/>
        <v>#DIV/0!</v>
      </c>
    </row>
    <row r="44" spans="1:5" s="4" customFormat="1" ht="21" hidden="1" outlineLevel="1">
      <c r="A44" s="107" t="s">
        <v>99</v>
      </c>
      <c r="B44" s="99" t="s">
        <v>17</v>
      </c>
      <c r="C44" s="114">
        <f>C45</f>
        <v>0</v>
      </c>
      <c r="D44" s="123"/>
      <c r="E44" s="124" t="e">
        <f t="shared" si="0"/>
        <v>#DIV/0!</v>
      </c>
    </row>
    <row r="45" spans="1:5" s="3" customFormat="1" ht="27" customHeight="1" hidden="1" outlineLevel="1">
      <c r="A45" s="107" t="s">
        <v>100</v>
      </c>
      <c r="B45" s="99" t="s">
        <v>17</v>
      </c>
      <c r="C45" s="114"/>
      <c r="D45" s="123"/>
      <c r="E45" s="124" t="e">
        <f t="shared" si="0"/>
        <v>#DIV/0!</v>
      </c>
    </row>
    <row r="46" spans="1:5" s="1" customFormat="1" ht="15.75" customHeight="1" collapsed="1">
      <c r="A46" s="107" t="s">
        <v>215</v>
      </c>
      <c r="B46" s="99" t="s">
        <v>216</v>
      </c>
      <c r="C46" s="114">
        <f aca="true" t="shared" si="1" ref="C46:D48">C47</f>
        <v>40</v>
      </c>
      <c r="D46" s="114">
        <f t="shared" si="1"/>
        <v>39.835</v>
      </c>
      <c r="E46" s="124">
        <f t="shared" si="0"/>
        <v>99.5875</v>
      </c>
    </row>
    <row r="47" spans="1:5" s="1" customFormat="1" ht="31.5">
      <c r="A47" s="107" t="s">
        <v>217</v>
      </c>
      <c r="B47" s="99" t="s">
        <v>218</v>
      </c>
      <c r="C47" s="114">
        <f t="shared" si="1"/>
        <v>40</v>
      </c>
      <c r="D47" s="114">
        <f t="shared" si="1"/>
        <v>39.835</v>
      </c>
      <c r="E47" s="124">
        <f t="shared" si="0"/>
        <v>99.5875</v>
      </c>
    </row>
    <row r="48" spans="1:5" s="2" customFormat="1" ht="42.75" customHeight="1">
      <c r="A48" s="107" t="s">
        <v>219</v>
      </c>
      <c r="B48" s="99" t="s">
        <v>13</v>
      </c>
      <c r="C48" s="114">
        <f t="shared" si="1"/>
        <v>40</v>
      </c>
      <c r="D48" s="114">
        <f t="shared" si="1"/>
        <v>39.835</v>
      </c>
      <c r="E48" s="124">
        <f t="shared" si="0"/>
        <v>99.5875</v>
      </c>
    </row>
    <row r="49" spans="1:5" ht="43.5" customHeight="1">
      <c r="A49" s="107" t="s">
        <v>220</v>
      </c>
      <c r="B49" s="99" t="s">
        <v>13</v>
      </c>
      <c r="C49" s="114">
        <v>40</v>
      </c>
      <c r="D49" s="123">
        <v>39.835</v>
      </c>
      <c r="E49" s="124">
        <f t="shared" si="0"/>
        <v>99.5875</v>
      </c>
    </row>
    <row r="50" spans="1:5" s="1" customFormat="1" ht="31.5">
      <c r="A50" s="107" t="s">
        <v>221</v>
      </c>
      <c r="B50" s="99" t="s">
        <v>222</v>
      </c>
      <c r="C50" s="114">
        <f>C51+C58+C61</f>
        <v>2256.9</v>
      </c>
      <c r="D50" s="114">
        <f>D51+D58+D61</f>
        <v>2286.5339999999997</v>
      </c>
      <c r="E50" s="124">
        <f t="shared" si="0"/>
        <v>101.31304001063404</v>
      </c>
    </row>
    <row r="51" spans="1:5" s="1" customFormat="1" ht="54" customHeight="1">
      <c r="A51" s="107" t="s">
        <v>224</v>
      </c>
      <c r="B51" s="99" t="s">
        <v>37</v>
      </c>
      <c r="C51" s="114">
        <f>C52+C55</f>
        <v>1889.9</v>
      </c>
      <c r="D51" s="114">
        <f>D52+D55</f>
        <v>1903.0099999999998</v>
      </c>
      <c r="E51" s="124">
        <f t="shared" si="0"/>
        <v>100.69368749669292</v>
      </c>
    </row>
    <row r="52" spans="1:5" s="2" customFormat="1" ht="52.5">
      <c r="A52" s="107" t="s">
        <v>223</v>
      </c>
      <c r="B52" s="99" t="s">
        <v>225</v>
      </c>
      <c r="C52" s="114">
        <f>C54</f>
        <v>338.9</v>
      </c>
      <c r="D52" s="114">
        <f>D54</f>
        <v>339.179</v>
      </c>
      <c r="E52" s="124">
        <f t="shared" si="0"/>
        <v>100.08232516966657</v>
      </c>
    </row>
    <row r="53" spans="1:5" s="2" customFormat="1" ht="51.75" customHeight="1">
      <c r="A53" s="107" t="s">
        <v>318</v>
      </c>
      <c r="B53" s="99" t="s">
        <v>315</v>
      </c>
      <c r="C53" s="114">
        <f>C54</f>
        <v>338.9</v>
      </c>
      <c r="D53" s="114">
        <f>D54</f>
        <v>339.179</v>
      </c>
      <c r="E53" s="124">
        <f t="shared" si="0"/>
        <v>100.08232516966657</v>
      </c>
    </row>
    <row r="54" spans="1:5" s="3" customFormat="1" ht="51.75" customHeight="1">
      <c r="A54" s="107" t="s">
        <v>317</v>
      </c>
      <c r="B54" s="99" t="s">
        <v>316</v>
      </c>
      <c r="C54" s="114">
        <v>338.9</v>
      </c>
      <c r="D54" s="123">
        <v>339.179</v>
      </c>
      <c r="E54" s="124">
        <f t="shared" si="0"/>
        <v>100.08232516966657</v>
      </c>
    </row>
    <row r="55" spans="1:5" s="2" customFormat="1" ht="22.5" customHeight="1">
      <c r="A55" s="107" t="s">
        <v>190</v>
      </c>
      <c r="B55" s="104" t="s">
        <v>511</v>
      </c>
      <c r="C55" s="114">
        <f>C57</f>
        <v>1551</v>
      </c>
      <c r="D55" s="114">
        <f>D57</f>
        <v>1563.831</v>
      </c>
      <c r="E55" s="124">
        <f t="shared" si="0"/>
        <v>100.82727272727271</v>
      </c>
    </row>
    <row r="56" spans="1:5" s="2" customFormat="1" ht="21">
      <c r="A56" s="107" t="s">
        <v>333</v>
      </c>
      <c r="B56" s="104" t="s">
        <v>510</v>
      </c>
      <c r="C56" s="114">
        <f>C57</f>
        <v>1551</v>
      </c>
      <c r="D56" s="114">
        <f>D57</f>
        <v>1563.831</v>
      </c>
      <c r="E56" s="124">
        <f t="shared" si="0"/>
        <v>100.82727272727271</v>
      </c>
    </row>
    <row r="57" spans="1:5" s="3" customFormat="1" ht="21">
      <c r="A57" s="107" t="s">
        <v>334</v>
      </c>
      <c r="B57" s="104" t="s">
        <v>510</v>
      </c>
      <c r="C57" s="114">
        <v>1551</v>
      </c>
      <c r="D57" s="123">
        <v>1563.831</v>
      </c>
      <c r="E57" s="124">
        <f t="shared" si="0"/>
        <v>100.82727272727271</v>
      </c>
    </row>
    <row r="58" spans="1:5" s="2" customFormat="1" ht="31.5" hidden="1" outlineLevel="1">
      <c r="A58" s="107" t="s">
        <v>20</v>
      </c>
      <c r="B58" s="99" t="s">
        <v>21</v>
      </c>
      <c r="C58" s="114">
        <f>C60</f>
        <v>0</v>
      </c>
      <c r="D58" s="174"/>
      <c r="E58" s="124" t="e">
        <f t="shared" si="0"/>
        <v>#DIV/0!</v>
      </c>
    </row>
    <row r="59" spans="1:5" s="2" customFormat="1" ht="31.5" hidden="1" outlineLevel="1">
      <c r="A59" s="107" t="s">
        <v>45</v>
      </c>
      <c r="B59" s="99" t="s">
        <v>22</v>
      </c>
      <c r="C59" s="114">
        <f>C60</f>
        <v>0</v>
      </c>
      <c r="D59" s="174"/>
      <c r="E59" s="124" t="e">
        <f t="shared" si="0"/>
        <v>#DIV/0!</v>
      </c>
    </row>
    <row r="60" spans="1:5" s="3" customFormat="1" ht="31.5" hidden="1" outlineLevel="1">
      <c r="A60" s="107" t="s">
        <v>23</v>
      </c>
      <c r="B60" s="99" t="s">
        <v>22</v>
      </c>
      <c r="C60" s="114"/>
      <c r="D60" s="123"/>
      <c r="E60" s="124" t="e">
        <f t="shared" si="0"/>
        <v>#DIV/0!</v>
      </c>
    </row>
    <row r="61" spans="1:5" s="3" customFormat="1" ht="51.75" customHeight="1" collapsed="1">
      <c r="A61" s="107" t="s">
        <v>46</v>
      </c>
      <c r="B61" s="99" t="s">
        <v>38</v>
      </c>
      <c r="C61" s="114">
        <f>C62</f>
        <v>367</v>
      </c>
      <c r="D61" s="114">
        <f>D62</f>
        <v>383.524</v>
      </c>
      <c r="E61" s="124">
        <f t="shared" si="0"/>
        <v>104.50245231607629</v>
      </c>
    </row>
    <row r="62" spans="1:5" s="3" customFormat="1" ht="43.5" customHeight="1">
      <c r="A62" s="107" t="s">
        <v>320</v>
      </c>
      <c r="B62" s="99" t="s">
        <v>319</v>
      </c>
      <c r="C62" s="114">
        <f>C63</f>
        <v>367</v>
      </c>
      <c r="D62" s="114">
        <f>D63</f>
        <v>383.524</v>
      </c>
      <c r="E62" s="124">
        <f t="shared" si="0"/>
        <v>104.50245231607629</v>
      </c>
    </row>
    <row r="63" spans="1:5" s="3" customFormat="1" ht="42" customHeight="1">
      <c r="A63" s="107" t="s">
        <v>321</v>
      </c>
      <c r="B63" s="99" t="s">
        <v>319</v>
      </c>
      <c r="C63" s="114">
        <v>367</v>
      </c>
      <c r="D63" s="123">
        <v>383.524</v>
      </c>
      <c r="E63" s="124">
        <f t="shared" si="0"/>
        <v>104.50245231607629</v>
      </c>
    </row>
    <row r="64" spans="1:5" s="3" customFormat="1" ht="24.75" customHeight="1">
      <c r="A64" s="107" t="s">
        <v>361</v>
      </c>
      <c r="B64" s="98" t="s">
        <v>359</v>
      </c>
      <c r="C64" s="114">
        <f>C65</f>
        <v>239.47</v>
      </c>
      <c r="D64" s="114">
        <f>D65</f>
        <v>239.65</v>
      </c>
      <c r="E64" s="124">
        <f t="shared" si="0"/>
        <v>100.07516599156472</v>
      </c>
    </row>
    <row r="65" spans="1:5" s="3" customFormat="1" ht="21" customHeight="1">
      <c r="A65" s="107" t="s">
        <v>362</v>
      </c>
      <c r="B65" s="105" t="s">
        <v>360</v>
      </c>
      <c r="C65" s="114">
        <f>C66</f>
        <v>239.47</v>
      </c>
      <c r="D65" s="114">
        <f>D66</f>
        <v>239.65</v>
      </c>
      <c r="E65" s="124">
        <f t="shared" si="0"/>
        <v>100.07516599156472</v>
      </c>
    </row>
    <row r="66" spans="1:5" s="3" customFormat="1" ht="20.25" customHeight="1">
      <c r="A66" s="107" t="s">
        <v>394</v>
      </c>
      <c r="B66" s="105" t="s">
        <v>360</v>
      </c>
      <c r="C66" s="114">
        <v>239.47</v>
      </c>
      <c r="D66" s="123">
        <v>239.65</v>
      </c>
      <c r="E66" s="124">
        <f t="shared" si="0"/>
        <v>100.07516599156472</v>
      </c>
    </row>
    <row r="67" spans="1:5" s="1" customFormat="1" ht="21">
      <c r="A67" s="107" t="s">
        <v>51</v>
      </c>
      <c r="B67" s="99" t="s">
        <v>244</v>
      </c>
      <c r="C67" s="114">
        <f>C70+C73+C75+C77</f>
        <v>1756</v>
      </c>
      <c r="D67" s="114">
        <f>D70+D73+D75+D77</f>
        <v>1756.037</v>
      </c>
      <c r="E67" s="124">
        <f t="shared" si="0"/>
        <v>100.00210706150341</v>
      </c>
    </row>
    <row r="68" spans="1:5" s="1" customFormat="1" ht="12.75" hidden="1" outlineLevel="1">
      <c r="A68" s="107" t="s">
        <v>125</v>
      </c>
      <c r="B68" s="99" t="s">
        <v>126</v>
      </c>
      <c r="C68" s="114">
        <f>C69</f>
        <v>0</v>
      </c>
      <c r="D68" s="114">
        <f>D69</f>
        <v>0</v>
      </c>
      <c r="E68" s="124" t="e">
        <f t="shared" si="0"/>
        <v>#DIV/0!</v>
      </c>
    </row>
    <row r="69" spans="1:5" s="1" customFormat="1" ht="25.5" customHeight="1" hidden="1" outlineLevel="1">
      <c r="A69" s="107" t="s">
        <v>123</v>
      </c>
      <c r="B69" s="99" t="s">
        <v>122</v>
      </c>
      <c r="C69" s="114">
        <f>C70</f>
        <v>0</v>
      </c>
      <c r="D69" s="114">
        <f>D70</f>
        <v>0</v>
      </c>
      <c r="E69" s="124" t="e">
        <f t="shared" si="0"/>
        <v>#DIV/0!</v>
      </c>
    </row>
    <row r="70" spans="1:5" s="1" customFormat="1" ht="24.75" customHeight="1" hidden="1" outlineLevel="1">
      <c r="A70" s="107" t="s">
        <v>124</v>
      </c>
      <c r="B70" s="99" t="s">
        <v>122</v>
      </c>
      <c r="C70" s="114"/>
      <c r="D70" s="114"/>
      <c r="E70" s="124" t="e">
        <f t="shared" si="0"/>
        <v>#DIV/0!</v>
      </c>
    </row>
    <row r="71" spans="1:5" s="1" customFormat="1" ht="58.5" customHeight="1" hidden="1" outlineLevel="1">
      <c r="A71" s="107" t="s">
        <v>50</v>
      </c>
      <c r="B71" s="99" t="s">
        <v>52</v>
      </c>
      <c r="C71" s="114">
        <f>C72</f>
        <v>1655</v>
      </c>
      <c r="D71" s="114">
        <f>D72</f>
        <v>1655.037</v>
      </c>
      <c r="E71" s="124">
        <f t="shared" si="0"/>
        <v>100.00223564954682</v>
      </c>
    </row>
    <row r="72" spans="1:5" s="1" customFormat="1" ht="53.25" customHeight="1" collapsed="1">
      <c r="A72" s="107" t="s">
        <v>322</v>
      </c>
      <c r="B72" s="99" t="s">
        <v>324</v>
      </c>
      <c r="C72" s="114">
        <f>C73</f>
        <v>1655</v>
      </c>
      <c r="D72" s="114">
        <f>D73</f>
        <v>1655.037</v>
      </c>
      <c r="E72" s="124">
        <f t="shared" si="0"/>
        <v>100.00223564954682</v>
      </c>
    </row>
    <row r="73" spans="1:5" s="3" customFormat="1" ht="63" customHeight="1">
      <c r="A73" s="107" t="s">
        <v>323</v>
      </c>
      <c r="B73" s="99" t="s">
        <v>325</v>
      </c>
      <c r="C73" s="114">
        <v>1655</v>
      </c>
      <c r="D73" s="123">
        <v>1655.037</v>
      </c>
      <c r="E73" s="124">
        <f t="shared" si="0"/>
        <v>100.00223564954682</v>
      </c>
    </row>
    <row r="74" spans="1:5" s="3" customFormat="1" ht="32.25" customHeight="1">
      <c r="A74" s="107" t="s">
        <v>127</v>
      </c>
      <c r="B74" s="99" t="s">
        <v>33</v>
      </c>
      <c r="C74" s="114">
        <f>C75</f>
        <v>101</v>
      </c>
      <c r="D74" s="114">
        <f>D75</f>
        <v>101</v>
      </c>
      <c r="E74" s="124">
        <f t="shared" si="0"/>
        <v>100</v>
      </c>
    </row>
    <row r="75" spans="1:5" s="3" customFormat="1" ht="32.25" customHeight="1">
      <c r="A75" s="107" t="s">
        <v>395</v>
      </c>
      <c r="B75" s="99" t="s">
        <v>33</v>
      </c>
      <c r="C75" s="114">
        <v>101</v>
      </c>
      <c r="D75" s="123">
        <v>101</v>
      </c>
      <c r="E75" s="124">
        <f t="shared" si="0"/>
        <v>100</v>
      </c>
    </row>
    <row r="76" spans="1:5" s="3" customFormat="1" ht="48.75" customHeight="1" hidden="1" outlineLevel="1" collapsed="1">
      <c r="A76" s="107" t="s">
        <v>115</v>
      </c>
      <c r="B76" s="99" t="s">
        <v>116</v>
      </c>
      <c r="C76" s="114">
        <f>C77</f>
        <v>0</v>
      </c>
      <c r="D76" s="123"/>
      <c r="E76" s="124" t="e">
        <f t="shared" si="0"/>
        <v>#DIV/0!</v>
      </c>
    </row>
    <row r="77" spans="1:5" s="3" customFormat="1" ht="48" customHeight="1" hidden="1" outlineLevel="1">
      <c r="A77" s="107" t="s">
        <v>117</v>
      </c>
      <c r="B77" s="99" t="s">
        <v>116</v>
      </c>
      <c r="C77" s="114"/>
      <c r="D77" s="123"/>
      <c r="E77" s="124" t="e">
        <f aca="true" t="shared" si="2" ref="E77:E117">D77/C77*100</f>
        <v>#DIV/0!</v>
      </c>
    </row>
    <row r="78" spans="1:5" s="1" customFormat="1" ht="12.75" collapsed="1">
      <c r="A78" s="107" t="s">
        <v>18</v>
      </c>
      <c r="B78" s="99" t="s">
        <v>34</v>
      </c>
      <c r="C78" s="114">
        <f>C83+C84</f>
        <v>67.58</v>
      </c>
      <c r="D78" s="114">
        <f>D83+D84</f>
        <v>67.451</v>
      </c>
      <c r="E78" s="124">
        <f t="shared" si="2"/>
        <v>99.80911512281739</v>
      </c>
    </row>
    <row r="79" spans="1:5" s="1" customFormat="1" ht="12.75" hidden="1">
      <c r="A79" s="107"/>
      <c r="B79" s="99"/>
      <c r="C79" s="114"/>
      <c r="D79" s="114"/>
      <c r="E79" s="124"/>
    </row>
    <row r="80" spans="1:5" s="1" customFormat="1" ht="52.5" outlineLevel="1">
      <c r="A80" s="107" t="s">
        <v>399</v>
      </c>
      <c r="B80" s="99" t="s">
        <v>397</v>
      </c>
      <c r="C80" s="114">
        <v>53.58</v>
      </c>
      <c r="D80" s="123">
        <v>53.577</v>
      </c>
      <c r="E80" s="124">
        <f>D80/C80*100</f>
        <v>99.99440089585666</v>
      </c>
    </row>
    <row r="81" spans="1:5" s="1" customFormat="1" ht="52.5" outlineLevel="1">
      <c r="A81" s="107" t="s">
        <v>396</v>
      </c>
      <c r="B81" s="99" t="s">
        <v>397</v>
      </c>
      <c r="C81" s="114">
        <v>53.58</v>
      </c>
      <c r="D81" s="123">
        <v>53.577</v>
      </c>
      <c r="E81" s="124">
        <f>D81/C81*100</f>
        <v>99.99440089585666</v>
      </c>
    </row>
    <row r="82" spans="1:5" s="1" customFormat="1" ht="33" customHeight="1">
      <c r="A82" s="107" t="s">
        <v>305</v>
      </c>
      <c r="B82" s="105" t="s">
        <v>509</v>
      </c>
      <c r="C82" s="114">
        <f>C83</f>
        <v>14</v>
      </c>
      <c r="D82" s="114">
        <f>D83</f>
        <v>13.874</v>
      </c>
      <c r="E82" s="124">
        <f t="shared" si="2"/>
        <v>99.1</v>
      </c>
    </row>
    <row r="83" spans="1:5" s="3" customFormat="1" ht="31.5" customHeight="1">
      <c r="A83" s="107" t="s">
        <v>306</v>
      </c>
      <c r="B83" s="105" t="s">
        <v>509</v>
      </c>
      <c r="C83" s="114">
        <v>14</v>
      </c>
      <c r="D83" s="123">
        <v>13.874</v>
      </c>
      <c r="E83" s="124">
        <f t="shared" si="2"/>
        <v>99.1</v>
      </c>
    </row>
    <row r="84" spans="1:5" s="1" customFormat="1" ht="52.5" hidden="1" outlineLevel="1">
      <c r="A84" s="107" t="s">
        <v>399</v>
      </c>
      <c r="B84" s="99" t="s">
        <v>397</v>
      </c>
      <c r="C84" s="114">
        <v>53.58</v>
      </c>
      <c r="D84" s="123">
        <v>53.577</v>
      </c>
      <c r="E84" s="124">
        <f>D84/C84*100</f>
        <v>99.99440089585666</v>
      </c>
    </row>
    <row r="85" spans="1:5" s="1" customFormat="1" ht="52.5" hidden="1" outlineLevel="1">
      <c r="A85" s="107" t="s">
        <v>396</v>
      </c>
      <c r="B85" s="99" t="s">
        <v>397</v>
      </c>
      <c r="C85" s="114">
        <v>53.58</v>
      </c>
      <c r="D85" s="123">
        <v>53.577</v>
      </c>
      <c r="E85" s="124">
        <f t="shared" si="2"/>
        <v>99.99440089585666</v>
      </c>
    </row>
    <row r="86" spans="1:5" s="3" customFormat="1" ht="12.75" hidden="1" outlineLevel="1">
      <c r="A86" s="107" t="s">
        <v>19</v>
      </c>
      <c r="B86" s="99" t="s">
        <v>398</v>
      </c>
      <c r="C86" s="114"/>
      <c r="D86" s="123"/>
      <c r="E86" s="124" t="e">
        <f t="shared" si="2"/>
        <v>#DIV/0!</v>
      </c>
    </row>
    <row r="87" spans="1:5" s="1" customFormat="1" ht="12.75" collapsed="1">
      <c r="A87" s="107" t="s">
        <v>226</v>
      </c>
      <c r="B87" s="99" t="s">
        <v>227</v>
      </c>
      <c r="C87" s="114">
        <f>C88+C111+C114+C108</f>
        <v>331.6</v>
      </c>
      <c r="D87" s="114">
        <f>D88+D111+D114+D108</f>
        <v>331.6</v>
      </c>
      <c r="E87" s="124">
        <f t="shared" si="2"/>
        <v>100</v>
      </c>
    </row>
    <row r="88" spans="1:5" s="1" customFormat="1" ht="21">
      <c r="A88" s="107" t="s">
        <v>228</v>
      </c>
      <c r="B88" s="99" t="s">
        <v>236</v>
      </c>
      <c r="C88" s="114">
        <f>C89+C92+C100+C102+C95+C98</f>
        <v>162.6</v>
      </c>
      <c r="D88" s="114">
        <f>D89+D92+D100+D102+D95+D98</f>
        <v>162.6</v>
      </c>
      <c r="E88" s="124">
        <f t="shared" si="2"/>
        <v>100</v>
      </c>
    </row>
    <row r="89" spans="1:5" s="2" customFormat="1" ht="15" customHeight="1" hidden="1" outlineLevel="1">
      <c r="A89" s="107" t="s">
        <v>229</v>
      </c>
      <c r="B89" s="99" t="s">
        <v>241</v>
      </c>
      <c r="C89" s="114">
        <f>C91</f>
        <v>0</v>
      </c>
      <c r="D89" s="114">
        <f>D91</f>
        <v>0</v>
      </c>
      <c r="E89" s="124" t="e">
        <f t="shared" si="2"/>
        <v>#DIV/0!</v>
      </c>
    </row>
    <row r="90" spans="1:5" s="2" customFormat="1" ht="24.75" customHeight="1" hidden="1" outlineLevel="1">
      <c r="A90" s="107" t="s">
        <v>47</v>
      </c>
      <c r="B90" s="99" t="s">
        <v>242</v>
      </c>
      <c r="C90" s="114">
        <f>C91</f>
        <v>0</v>
      </c>
      <c r="D90" s="114">
        <f>D91</f>
        <v>0</v>
      </c>
      <c r="E90" s="124" t="e">
        <f t="shared" si="2"/>
        <v>#DIV/0!</v>
      </c>
    </row>
    <row r="91" spans="1:5" s="3" customFormat="1" ht="21" hidden="1" outlineLevel="1">
      <c r="A91" s="107" t="s">
        <v>230</v>
      </c>
      <c r="B91" s="99" t="s">
        <v>242</v>
      </c>
      <c r="C91" s="114"/>
      <c r="D91" s="114"/>
      <c r="E91" s="124" t="e">
        <f t="shared" si="2"/>
        <v>#DIV/0!</v>
      </c>
    </row>
    <row r="92" spans="1:5" s="2" customFormat="1" ht="21" hidden="1" outlineLevel="1">
      <c r="A92" s="107" t="s">
        <v>231</v>
      </c>
      <c r="B92" s="102" t="s">
        <v>232</v>
      </c>
      <c r="C92" s="114">
        <f>C94</f>
        <v>0</v>
      </c>
      <c r="D92" s="114">
        <f>D94</f>
        <v>0</v>
      </c>
      <c r="E92" s="124" t="e">
        <f t="shared" si="2"/>
        <v>#DIV/0!</v>
      </c>
    </row>
    <row r="93" spans="1:5" s="2" customFormat="1" ht="21" hidden="1" outlineLevel="1">
      <c r="A93" s="107" t="s">
        <v>48</v>
      </c>
      <c r="B93" s="102" t="s">
        <v>234</v>
      </c>
      <c r="C93" s="114">
        <f>C94</f>
        <v>0</v>
      </c>
      <c r="D93" s="114">
        <f>D94</f>
        <v>0</v>
      </c>
      <c r="E93" s="124" t="e">
        <f t="shared" si="2"/>
        <v>#DIV/0!</v>
      </c>
    </row>
    <row r="94" spans="1:5" s="3" customFormat="1" ht="21" hidden="1" outlineLevel="1">
      <c r="A94" s="107" t="s">
        <v>233</v>
      </c>
      <c r="B94" s="102" t="s">
        <v>234</v>
      </c>
      <c r="C94" s="114"/>
      <c r="D94" s="114"/>
      <c r="E94" s="124" t="e">
        <f t="shared" si="2"/>
        <v>#DIV/0!</v>
      </c>
    </row>
    <row r="95" spans="1:5" s="2" customFormat="1" ht="71.25" customHeight="1" hidden="1" outlineLevel="1">
      <c r="A95" s="107" t="s">
        <v>40</v>
      </c>
      <c r="B95" s="102" t="s">
        <v>35</v>
      </c>
      <c r="C95" s="114">
        <f>C97</f>
        <v>0</v>
      </c>
      <c r="D95" s="114">
        <f>D97</f>
        <v>0</v>
      </c>
      <c r="E95" s="124" t="e">
        <f t="shared" si="2"/>
        <v>#DIV/0!</v>
      </c>
    </row>
    <row r="96" spans="1:5" s="2" customFormat="1" ht="52.5" hidden="1" outlineLevel="1">
      <c r="A96" s="107" t="s">
        <v>49</v>
      </c>
      <c r="B96" s="102" t="s">
        <v>36</v>
      </c>
      <c r="C96" s="114">
        <f>C97</f>
        <v>0</v>
      </c>
      <c r="D96" s="114">
        <f>D97</f>
        <v>0</v>
      </c>
      <c r="E96" s="124" t="e">
        <f t="shared" si="2"/>
        <v>#DIV/0!</v>
      </c>
    </row>
    <row r="97" spans="1:5" s="3" customFormat="1" ht="63" customHeight="1" hidden="1" outlineLevel="1">
      <c r="A97" s="107" t="s">
        <v>243</v>
      </c>
      <c r="B97" s="102" t="s">
        <v>36</v>
      </c>
      <c r="C97" s="114"/>
      <c r="D97" s="114"/>
      <c r="E97" s="124" t="e">
        <f t="shared" si="2"/>
        <v>#DIV/0!</v>
      </c>
    </row>
    <row r="98" spans="1:5" s="3" customFormat="1" ht="19.5" customHeight="1" hidden="1" outlineLevel="1">
      <c r="A98" s="107" t="s">
        <v>235</v>
      </c>
      <c r="B98" s="101" t="s">
        <v>358</v>
      </c>
      <c r="C98" s="114">
        <f>C99</f>
        <v>0</v>
      </c>
      <c r="D98" s="114">
        <f>D99</f>
        <v>0</v>
      </c>
      <c r="E98" s="124" t="e">
        <f t="shared" si="2"/>
        <v>#DIV/0!</v>
      </c>
    </row>
    <row r="99" spans="1:5" s="3" customFormat="1" ht="17.25" customHeight="1" hidden="1" outlineLevel="1">
      <c r="A99" s="107" t="s">
        <v>357</v>
      </c>
      <c r="B99" s="101" t="s">
        <v>358</v>
      </c>
      <c r="C99" s="114"/>
      <c r="D99" s="114"/>
      <c r="E99" s="124" t="e">
        <f t="shared" si="2"/>
        <v>#DIV/0!</v>
      </c>
    </row>
    <row r="100" spans="1:5" s="2" customFormat="1" ht="21" hidden="1" collapsed="1">
      <c r="A100" s="107" t="s">
        <v>338</v>
      </c>
      <c r="B100" s="102" t="s">
        <v>341</v>
      </c>
      <c r="C100" s="114">
        <f>C101</f>
        <v>0</v>
      </c>
      <c r="D100" s="114">
        <f>D101</f>
        <v>0</v>
      </c>
      <c r="E100" s="124" t="e">
        <f t="shared" si="2"/>
        <v>#DIV/0!</v>
      </c>
    </row>
    <row r="101" spans="1:5" s="3" customFormat="1" ht="21" hidden="1">
      <c r="A101" s="107" t="s">
        <v>339</v>
      </c>
      <c r="B101" s="102" t="s">
        <v>340</v>
      </c>
      <c r="C101" s="114">
        <v>0</v>
      </c>
      <c r="D101" s="123">
        <v>0</v>
      </c>
      <c r="E101" s="124" t="e">
        <f t="shared" si="2"/>
        <v>#DIV/0!</v>
      </c>
    </row>
    <row r="102" spans="1:5" s="2" customFormat="1" ht="21">
      <c r="A102" s="107" t="s">
        <v>237</v>
      </c>
      <c r="B102" s="102" t="s">
        <v>400</v>
      </c>
      <c r="C102" s="114">
        <f>C103+C107</f>
        <v>162.6</v>
      </c>
      <c r="D102" s="114">
        <f>D103+D107</f>
        <v>162.6</v>
      </c>
      <c r="E102" s="124">
        <f t="shared" si="2"/>
        <v>100</v>
      </c>
    </row>
    <row r="103" spans="1:5" s="4" customFormat="1" ht="21.75" customHeight="1">
      <c r="A103" s="107" t="s">
        <v>238</v>
      </c>
      <c r="B103" s="102" t="s">
        <v>239</v>
      </c>
      <c r="C103" s="114">
        <f>C105</f>
        <v>161.6</v>
      </c>
      <c r="D103" s="114">
        <f>D105</f>
        <v>161.6</v>
      </c>
      <c r="E103" s="124">
        <f t="shared" si="2"/>
        <v>100</v>
      </c>
    </row>
    <row r="104" spans="1:5" s="4" customFormat="1" ht="34.5" customHeight="1">
      <c r="A104" s="107" t="s">
        <v>342</v>
      </c>
      <c r="B104" s="102" t="s">
        <v>343</v>
      </c>
      <c r="C104" s="114">
        <f>C105</f>
        <v>161.6</v>
      </c>
      <c r="D104" s="114">
        <f>D105</f>
        <v>161.6</v>
      </c>
      <c r="E104" s="124">
        <f t="shared" si="2"/>
        <v>100</v>
      </c>
    </row>
    <row r="105" spans="1:5" s="3" customFormat="1" ht="32.25" customHeight="1">
      <c r="A105" s="107" t="s">
        <v>344</v>
      </c>
      <c r="B105" s="102" t="s">
        <v>343</v>
      </c>
      <c r="C105" s="114">
        <v>161.6</v>
      </c>
      <c r="D105" s="123">
        <v>161.6</v>
      </c>
      <c r="E105" s="124">
        <f t="shared" si="2"/>
        <v>100</v>
      </c>
    </row>
    <row r="106" spans="1:5" s="3" customFormat="1" ht="22.5" customHeight="1">
      <c r="A106" s="107" t="s">
        <v>345</v>
      </c>
      <c r="B106" s="102" t="s">
        <v>346</v>
      </c>
      <c r="C106" s="114">
        <f>C107</f>
        <v>1</v>
      </c>
      <c r="D106" s="114">
        <f>D107</f>
        <v>1</v>
      </c>
      <c r="E106" s="124">
        <f t="shared" si="2"/>
        <v>100</v>
      </c>
    </row>
    <row r="107" spans="1:5" s="3" customFormat="1" ht="20.25" customHeight="1">
      <c r="A107" s="107" t="s">
        <v>347</v>
      </c>
      <c r="B107" s="102" t="s">
        <v>346</v>
      </c>
      <c r="C107" s="114">
        <v>1</v>
      </c>
      <c r="D107" s="123">
        <v>1</v>
      </c>
      <c r="E107" s="124">
        <f t="shared" si="2"/>
        <v>100</v>
      </c>
    </row>
    <row r="108" spans="1:5" s="3" customFormat="1" ht="20.25" customHeight="1">
      <c r="A108" s="107" t="s">
        <v>401</v>
      </c>
      <c r="B108" s="102" t="s">
        <v>402</v>
      </c>
      <c r="C108" s="114">
        <v>8</v>
      </c>
      <c r="D108" s="123">
        <v>8</v>
      </c>
      <c r="E108" s="124">
        <f t="shared" si="2"/>
        <v>100</v>
      </c>
    </row>
    <row r="109" spans="1:5" s="3" customFormat="1" ht="20.25" customHeight="1">
      <c r="A109" s="107" t="s">
        <v>405</v>
      </c>
      <c r="B109" s="102" t="s">
        <v>403</v>
      </c>
      <c r="C109" s="114">
        <v>8</v>
      </c>
      <c r="D109" s="123">
        <v>8</v>
      </c>
      <c r="E109" s="124">
        <f t="shared" si="2"/>
        <v>100</v>
      </c>
    </row>
    <row r="110" spans="1:5" s="3" customFormat="1" ht="20.25" customHeight="1">
      <c r="A110" s="107" t="s">
        <v>406</v>
      </c>
      <c r="B110" s="102" t="s">
        <v>404</v>
      </c>
      <c r="C110" s="114">
        <v>8</v>
      </c>
      <c r="D110" s="123">
        <v>8</v>
      </c>
      <c r="E110" s="124">
        <f t="shared" si="2"/>
        <v>100</v>
      </c>
    </row>
    <row r="111" spans="1:5" s="2" customFormat="1" ht="14.25" customHeight="1" outlineLevel="1">
      <c r="A111" s="107" t="s">
        <v>410</v>
      </c>
      <c r="B111" s="102" t="s">
        <v>83</v>
      </c>
      <c r="C111" s="114">
        <f>C113</f>
        <v>161</v>
      </c>
      <c r="D111" s="114">
        <f>D113</f>
        <v>161</v>
      </c>
      <c r="E111" s="124">
        <f t="shared" si="2"/>
        <v>100</v>
      </c>
    </row>
    <row r="112" spans="1:5" s="3" customFormat="1" ht="14.25" customHeight="1" outlineLevel="1">
      <c r="A112" s="107" t="s">
        <v>409</v>
      </c>
      <c r="B112" s="102" t="s">
        <v>348</v>
      </c>
      <c r="C112" s="114">
        <f>C113</f>
        <v>161</v>
      </c>
      <c r="D112" s="114">
        <f>D113</f>
        <v>161</v>
      </c>
      <c r="E112" s="124">
        <f t="shared" si="2"/>
        <v>100</v>
      </c>
    </row>
    <row r="113" spans="1:5" s="3" customFormat="1" ht="25.5" customHeight="1" outlineLevel="1">
      <c r="A113" s="107" t="s">
        <v>407</v>
      </c>
      <c r="B113" s="102" t="s">
        <v>408</v>
      </c>
      <c r="C113" s="114">
        <v>161</v>
      </c>
      <c r="D113" s="123">
        <v>161</v>
      </c>
      <c r="E113" s="124">
        <f t="shared" si="2"/>
        <v>100</v>
      </c>
    </row>
    <row r="114" spans="1:5" s="3" customFormat="1" ht="21.75" customHeight="1" hidden="1" outlineLevel="1">
      <c r="A114" s="107" t="s">
        <v>136</v>
      </c>
      <c r="B114" s="106" t="s">
        <v>274</v>
      </c>
      <c r="C114" s="114"/>
      <c r="D114" s="114"/>
      <c r="E114" s="124"/>
    </row>
    <row r="115" spans="1:5" s="3" customFormat="1" ht="30.75" customHeight="1" hidden="1" outlineLevel="1">
      <c r="A115" s="107" t="s">
        <v>336</v>
      </c>
      <c r="B115" s="99" t="s">
        <v>335</v>
      </c>
      <c r="C115" s="114"/>
      <c r="D115" s="114"/>
      <c r="E115" s="124"/>
    </row>
    <row r="116" spans="1:5" s="3" customFormat="1" ht="31.5" customHeight="1" hidden="1" outlineLevel="1">
      <c r="A116" s="107" t="s">
        <v>337</v>
      </c>
      <c r="B116" s="99" t="s">
        <v>137</v>
      </c>
      <c r="C116" s="114"/>
      <c r="D116" s="123"/>
      <c r="E116" s="124"/>
    </row>
    <row r="117" spans="1:5" s="8" customFormat="1" ht="19.5" customHeight="1" collapsed="1">
      <c r="A117" s="115"/>
      <c r="B117" s="97" t="s">
        <v>240</v>
      </c>
      <c r="C117" s="110">
        <f>C87+C11</f>
        <v>11116</v>
      </c>
      <c r="D117" s="114">
        <f>D87+D11</f>
        <v>11333.274</v>
      </c>
      <c r="E117" s="124">
        <f t="shared" si="2"/>
        <v>101.95460597337171</v>
      </c>
    </row>
  </sheetData>
  <sheetProtection/>
  <mergeCells count="11">
    <mergeCell ref="D1:E1"/>
    <mergeCell ref="D3:E3"/>
    <mergeCell ref="D5:E5"/>
    <mergeCell ref="B2:E2"/>
    <mergeCell ref="B4:E4"/>
    <mergeCell ref="B5:C5"/>
    <mergeCell ref="B1:C1"/>
    <mergeCell ref="B3:C3"/>
    <mergeCell ref="A8:C8"/>
    <mergeCell ref="A6:C6"/>
    <mergeCell ref="A7:C7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4" sqref="E4:F4"/>
    </sheetView>
  </sheetViews>
  <sheetFormatPr defaultColWidth="9.00390625" defaultRowHeight="12.75" outlineLevelRow="1"/>
  <cols>
    <col min="1" max="1" width="81.375" style="13" customWidth="1"/>
    <col min="2" max="2" width="8.00390625" style="15" customWidth="1"/>
    <col min="3" max="3" width="7.625" style="14" customWidth="1"/>
    <col min="4" max="4" width="9.875" style="0" customWidth="1"/>
  </cols>
  <sheetData>
    <row r="1" spans="1:6" ht="12.75" customHeight="1">
      <c r="A1" s="177"/>
      <c r="B1" s="177"/>
      <c r="C1" s="177"/>
      <c r="D1" s="177"/>
      <c r="E1" s="177" t="s">
        <v>377</v>
      </c>
      <c r="F1" s="177"/>
    </row>
    <row r="2" spans="1:6" ht="12.75" customHeight="1">
      <c r="A2" s="9"/>
      <c r="B2" s="9"/>
      <c r="C2" s="9"/>
      <c r="D2" s="177" t="s">
        <v>199</v>
      </c>
      <c r="E2" s="178"/>
      <c r="F2" s="178"/>
    </row>
    <row r="3" spans="1:6" ht="12.75" customHeight="1">
      <c r="A3" s="177"/>
      <c r="B3" s="177"/>
      <c r="C3" s="177"/>
      <c r="D3" s="177"/>
      <c r="E3" s="177" t="s">
        <v>198</v>
      </c>
      <c r="F3" s="177"/>
    </row>
    <row r="4" spans="1:6" ht="12.75">
      <c r="A4" s="177"/>
      <c r="B4" s="177"/>
      <c r="C4" s="181"/>
      <c r="D4" s="181"/>
      <c r="E4" s="181" t="s">
        <v>515</v>
      </c>
      <c r="F4" s="181"/>
    </row>
    <row r="5" spans="1:4" ht="12.75" outlineLevel="1">
      <c r="A5" s="9"/>
      <c r="B5" s="182"/>
      <c r="C5" s="183"/>
      <c r="D5" s="183"/>
    </row>
    <row r="6" spans="1:3" ht="12.75">
      <c r="A6" s="184" t="s">
        <v>413</v>
      </c>
      <c r="B6" s="184"/>
      <c r="C6" s="184"/>
    </row>
    <row r="7" spans="1:3" ht="12.75">
      <c r="A7" s="184" t="s">
        <v>411</v>
      </c>
      <c r="B7" s="184"/>
      <c r="C7" s="184"/>
    </row>
    <row r="8" spans="1:3" s="1" customFormat="1" ht="12.75">
      <c r="A8" s="184"/>
      <c r="B8" s="184"/>
      <c r="C8" s="184"/>
    </row>
    <row r="10" spans="1:6" ht="51">
      <c r="A10" s="26" t="s">
        <v>245</v>
      </c>
      <c r="B10" s="26" t="s">
        <v>374</v>
      </c>
      <c r="C10" s="40" t="s">
        <v>87</v>
      </c>
      <c r="D10" s="26" t="s">
        <v>373</v>
      </c>
      <c r="E10" s="26" t="s">
        <v>375</v>
      </c>
      <c r="F10" s="26" t="s">
        <v>376</v>
      </c>
    </row>
    <row r="11" spans="1:6" ht="12.75">
      <c r="A11" s="22">
        <v>1</v>
      </c>
      <c r="B11" s="26">
        <v>2</v>
      </c>
      <c r="C11" s="40">
        <v>3</v>
      </c>
      <c r="D11" s="26">
        <v>4</v>
      </c>
      <c r="E11" s="93">
        <v>5</v>
      </c>
      <c r="F11" s="93">
        <v>6</v>
      </c>
    </row>
    <row r="12" spans="1:6" ht="12.75">
      <c r="A12" s="72" t="s">
        <v>248</v>
      </c>
      <c r="B12" s="40" t="s">
        <v>249</v>
      </c>
      <c r="C12" s="40" t="s">
        <v>249</v>
      </c>
      <c r="D12" s="175">
        <f>D13+D18+D20+D23+D27+D30+D33+D37+D40+D35</f>
        <v>12682.213999999998</v>
      </c>
      <c r="E12" s="175">
        <f>E13+E18+E20+E23+E27+E30+E33+E37+E40+E35</f>
        <v>11459.532000000001</v>
      </c>
      <c r="F12" s="126">
        <f>E12/D12*100</f>
        <v>90.35908083557021</v>
      </c>
    </row>
    <row r="13" spans="1:6" ht="12.75">
      <c r="A13" s="17" t="s">
        <v>251</v>
      </c>
      <c r="B13" s="18" t="s">
        <v>252</v>
      </c>
      <c r="C13" s="18" t="s">
        <v>249</v>
      </c>
      <c r="D13" s="19">
        <f>D14+D15+D17+D16</f>
        <v>7698.4</v>
      </c>
      <c r="E13" s="91">
        <f>E14+E15+E17+E16</f>
        <v>7374.08</v>
      </c>
      <c r="F13" s="126">
        <f aca="true" t="shared" si="0" ref="F13:F38">E13/D13*100</f>
        <v>95.78717655616752</v>
      </c>
    </row>
    <row r="14" spans="1:6" ht="25.5">
      <c r="A14" s="17" t="s">
        <v>506</v>
      </c>
      <c r="B14" s="18" t="s">
        <v>252</v>
      </c>
      <c r="C14" s="18" t="s">
        <v>254</v>
      </c>
      <c r="D14" s="19">
        <v>714.25</v>
      </c>
      <c r="E14" s="91">
        <v>703.084</v>
      </c>
      <c r="F14" s="23">
        <f t="shared" si="0"/>
        <v>98.4366818340917</v>
      </c>
    </row>
    <row r="15" spans="1:6" ht="25.5">
      <c r="A15" s="41" t="s">
        <v>255</v>
      </c>
      <c r="B15" s="18" t="s">
        <v>252</v>
      </c>
      <c r="C15" s="18" t="s">
        <v>256</v>
      </c>
      <c r="D15" s="19">
        <v>2414.68</v>
      </c>
      <c r="E15" s="91">
        <v>2212.834</v>
      </c>
      <c r="F15" s="23">
        <f t="shared" si="0"/>
        <v>91.64087995096659</v>
      </c>
    </row>
    <row r="16" spans="1:6" ht="12.75">
      <c r="A16" s="16" t="s">
        <v>84</v>
      </c>
      <c r="B16" s="18" t="s">
        <v>252</v>
      </c>
      <c r="C16" s="18" t="s">
        <v>29</v>
      </c>
      <c r="D16" s="19">
        <v>5</v>
      </c>
      <c r="E16" s="176">
        <v>0</v>
      </c>
      <c r="F16" s="126">
        <f t="shared" si="0"/>
        <v>0</v>
      </c>
    </row>
    <row r="17" spans="1:6" ht="12.75">
      <c r="A17" s="17" t="s">
        <v>257</v>
      </c>
      <c r="B17" s="18" t="s">
        <v>252</v>
      </c>
      <c r="C17" s="18" t="s">
        <v>24</v>
      </c>
      <c r="D17" s="19">
        <v>4564.47</v>
      </c>
      <c r="E17" s="176">
        <v>4458.162</v>
      </c>
      <c r="F17" s="126">
        <f t="shared" si="0"/>
        <v>97.67096727549968</v>
      </c>
    </row>
    <row r="18" spans="1:6" ht="12.75">
      <c r="A18" s="70" t="s">
        <v>259</v>
      </c>
      <c r="B18" s="71" t="s">
        <v>254</v>
      </c>
      <c r="C18" s="71" t="s">
        <v>249</v>
      </c>
      <c r="D18" s="96">
        <f>D19</f>
        <v>161.6</v>
      </c>
      <c r="E18" s="96">
        <f>E19</f>
        <v>161.6</v>
      </c>
      <c r="F18" s="126">
        <f t="shared" si="0"/>
        <v>100</v>
      </c>
    </row>
    <row r="19" spans="1:6" ht="12.75">
      <c r="A19" s="17" t="s">
        <v>260</v>
      </c>
      <c r="B19" s="18" t="s">
        <v>254</v>
      </c>
      <c r="C19" s="18" t="s">
        <v>261</v>
      </c>
      <c r="D19" s="19">
        <v>161.6</v>
      </c>
      <c r="E19" s="166">
        <v>161.6</v>
      </c>
      <c r="F19" s="126">
        <f t="shared" si="0"/>
        <v>100</v>
      </c>
    </row>
    <row r="20" spans="1:6" ht="12.75">
      <c r="A20" s="17" t="s">
        <v>262</v>
      </c>
      <c r="B20" s="18" t="s">
        <v>261</v>
      </c>
      <c r="C20" s="18" t="s">
        <v>249</v>
      </c>
      <c r="D20" s="19">
        <f>D21+D22</f>
        <v>332</v>
      </c>
      <c r="E20" s="91">
        <f>E21+E22</f>
        <v>331.841</v>
      </c>
      <c r="F20" s="126">
        <f t="shared" si="0"/>
        <v>99.95210843373495</v>
      </c>
    </row>
    <row r="21" spans="1:6" ht="11.25" customHeight="1">
      <c r="A21" s="55" t="s">
        <v>25</v>
      </c>
      <c r="B21" s="18" t="s">
        <v>261</v>
      </c>
      <c r="C21" s="18" t="s">
        <v>263</v>
      </c>
      <c r="D21" s="19">
        <v>327</v>
      </c>
      <c r="E21" s="176">
        <v>326.841</v>
      </c>
      <c r="F21" s="126">
        <f t="shared" si="0"/>
        <v>99.95137614678899</v>
      </c>
    </row>
    <row r="22" spans="1:6" ht="13.5" customHeight="1" outlineLevel="1">
      <c r="A22" s="41" t="s">
        <v>364</v>
      </c>
      <c r="B22" s="18" t="s">
        <v>261</v>
      </c>
      <c r="C22" s="18" t="s">
        <v>363</v>
      </c>
      <c r="D22" s="19">
        <v>5</v>
      </c>
      <c r="E22" s="176">
        <v>5</v>
      </c>
      <c r="F22" s="126">
        <f t="shared" si="0"/>
        <v>100</v>
      </c>
    </row>
    <row r="23" spans="1:6" ht="12.75">
      <c r="A23" s="17" t="s">
        <v>27</v>
      </c>
      <c r="B23" s="18" t="s">
        <v>256</v>
      </c>
      <c r="C23" s="18" t="s">
        <v>249</v>
      </c>
      <c r="D23" s="19">
        <f>D25+D26+D24</f>
        <v>1500.23</v>
      </c>
      <c r="E23" s="91">
        <f>E25+E26+E24</f>
        <v>935.382</v>
      </c>
      <c r="F23" s="126">
        <f t="shared" si="0"/>
        <v>62.34923978323324</v>
      </c>
    </row>
    <row r="24" spans="1:6" ht="12.75" customHeight="1" hidden="1" outlineLevel="1">
      <c r="A24" s="17" t="s">
        <v>118</v>
      </c>
      <c r="B24" s="18" t="s">
        <v>256</v>
      </c>
      <c r="C24" s="18" t="s">
        <v>252</v>
      </c>
      <c r="D24" s="91"/>
      <c r="E24" s="176"/>
      <c r="F24" s="126" t="e">
        <f t="shared" si="0"/>
        <v>#DIV/0!</v>
      </c>
    </row>
    <row r="25" spans="1:6" ht="12.75" collapsed="1">
      <c r="A25" s="17" t="s">
        <v>103</v>
      </c>
      <c r="B25" s="18" t="s">
        <v>256</v>
      </c>
      <c r="C25" s="18" t="s">
        <v>263</v>
      </c>
      <c r="D25" s="91">
        <v>1457.83</v>
      </c>
      <c r="E25" s="176">
        <v>894.107</v>
      </c>
      <c r="F25" s="126">
        <f t="shared" si="0"/>
        <v>61.33136236735422</v>
      </c>
    </row>
    <row r="26" spans="1:6" ht="12.75">
      <c r="A26" s="17" t="s">
        <v>26</v>
      </c>
      <c r="B26" s="18" t="s">
        <v>256</v>
      </c>
      <c r="C26" s="18" t="s">
        <v>28</v>
      </c>
      <c r="D26" s="91">
        <v>42.4</v>
      </c>
      <c r="E26" s="176">
        <v>41.275</v>
      </c>
      <c r="F26" s="126">
        <f t="shared" si="0"/>
        <v>97.34669811320755</v>
      </c>
    </row>
    <row r="27" spans="1:6" ht="12.75">
      <c r="A27" s="17" t="s">
        <v>265</v>
      </c>
      <c r="B27" s="18" t="s">
        <v>266</v>
      </c>
      <c r="C27" s="18" t="s">
        <v>249</v>
      </c>
      <c r="D27" s="91">
        <f>D28+D29</f>
        <v>2098.084</v>
      </c>
      <c r="E27" s="91">
        <f>E28+E29</f>
        <v>1887.555</v>
      </c>
      <c r="F27" s="126">
        <f t="shared" si="0"/>
        <v>89.96565437799441</v>
      </c>
    </row>
    <row r="28" spans="1:6" ht="12.75" hidden="1" outlineLevel="1">
      <c r="A28" s="17" t="s">
        <v>267</v>
      </c>
      <c r="B28" s="18" t="s">
        <v>266</v>
      </c>
      <c r="C28" s="18" t="s">
        <v>252</v>
      </c>
      <c r="D28" s="91"/>
      <c r="E28" s="176"/>
      <c r="F28" s="126" t="e">
        <f t="shared" si="0"/>
        <v>#DIV/0!</v>
      </c>
    </row>
    <row r="29" spans="1:6" ht="12.75" collapsed="1">
      <c r="A29" s="17" t="s">
        <v>197</v>
      </c>
      <c r="B29" s="18" t="s">
        <v>266</v>
      </c>
      <c r="C29" s="18" t="s">
        <v>261</v>
      </c>
      <c r="D29" s="91">
        <v>2098.084</v>
      </c>
      <c r="E29" s="176">
        <v>1887.555</v>
      </c>
      <c r="F29" s="126">
        <f t="shared" si="0"/>
        <v>89.96565437799441</v>
      </c>
    </row>
    <row r="30" spans="1:6" ht="12.75">
      <c r="A30" s="17" t="s">
        <v>6</v>
      </c>
      <c r="B30" s="18" t="s">
        <v>7</v>
      </c>
      <c r="C30" s="18" t="s">
        <v>249</v>
      </c>
      <c r="D30" s="91">
        <f>D32+D31</f>
        <v>63.03</v>
      </c>
      <c r="E30" s="91">
        <f>E32+E31</f>
        <v>58.846</v>
      </c>
      <c r="F30" s="126">
        <f t="shared" si="0"/>
        <v>93.36189116293826</v>
      </c>
    </row>
    <row r="31" spans="1:6" ht="12.75" hidden="1" outlineLevel="1">
      <c r="A31" s="17" t="s">
        <v>128</v>
      </c>
      <c r="B31" s="18" t="s">
        <v>7</v>
      </c>
      <c r="C31" s="18" t="s">
        <v>266</v>
      </c>
      <c r="D31" s="91"/>
      <c r="E31" s="176"/>
      <c r="F31" s="126" t="e">
        <f t="shared" si="0"/>
        <v>#DIV/0!</v>
      </c>
    </row>
    <row r="32" spans="1:6" ht="12.75" collapsed="1">
      <c r="A32" s="17" t="s">
        <v>8</v>
      </c>
      <c r="B32" s="18" t="s">
        <v>7</v>
      </c>
      <c r="C32" s="18" t="s">
        <v>7</v>
      </c>
      <c r="D32" s="91">
        <v>63.03</v>
      </c>
      <c r="E32" s="176">
        <v>58.846</v>
      </c>
      <c r="F32" s="126">
        <f t="shared" si="0"/>
        <v>93.36189116293826</v>
      </c>
    </row>
    <row r="33" spans="1:6" ht="12.75">
      <c r="A33" s="24" t="s">
        <v>412</v>
      </c>
      <c r="B33" s="18" t="s">
        <v>9</v>
      </c>
      <c r="C33" s="18" t="s">
        <v>249</v>
      </c>
      <c r="D33" s="91">
        <f>D34</f>
        <v>506.714</v>
      </c>
      <c r="E33" s="91">
        <f>E34</f>
        <v>394.957</v>
      </c>
      <c r="F33" s="126">
        <f t="shared" si="0"/>
        <v>77.94475779236414</v>
      </c>
    </row>
    <row r="34" spans="1:6" ht="12.75">
      <c r="A34" s="24" t="s">
        <v>10</v>
      </c>
      <c r="B34" s="18" t="s">
        <v>9</v>
      </c>
      <c r="C34" s="18" t="s">
        <v>252</v>
      </c>
      <c r="D34" s="91">
        <v>506.714</v>
      </c>
      <c r="E34" s="176">
        <v>394.957</v>
      </c>
      <c r="F34" s="126">
        <f t="shared" si="0"/>
        <v>77.94475779236414</v>
      </c>
    </row>
    <row r="35" spans="1:6" ht="12.75">
      <c r="A35" s="54" t="s">
        <v>129</v>
      </c>
      <c r="B35" s="64" t="s">
        <v>264</v>
      </c>
      <c r="C35" s="64" t="s">
        <v>249</v>
      </c>
      <c r="D35" s="91">
        <f>D36</f>
        <v>271.8</v>
      </c>
      <c r="E35" s="91">
        <f>E36</f>
        <v>264.915</v>
      </c>
      <c r="F35" s="126">
        <f t="shared" si="0"/>
        <v>97.46688741721854</v>
      </c>
    </row>
    <row r="36" spans="1:6" ht="12.75">
      <c r="A36" s="54" t="s">
        <v>130</v>
      </c>
      <c r="B36" s="64" t="s">
        <v>264</v>
      </c>
      <c r="C36" s="64" t="s">
        <v>252</v>
      </c>
      <c r="D36" s="91">
        <v>271.8</v>
      </c>
      <c r="E36" s="176">
        <v>264.915</v>
      </c>
      <c r="F36" s="126">
        <f t="shared" si="0"/>
        <v>97.46688741721854</v>
      </c>
    </row>
    <row r="37" spans="1:6" ht="12.75">
      <c r="A37" s="17" t="s">
        <v>30</v>
      </c>
      <c r="B37" s="18" t="s">
        <v>29</v>
      </c>
      <c r="C37" s="18" t="s">
        <v>249</v>
      </c>
      <c r="D37" s="91">
        <f>D38</f>
        <v>50.356</v>
      </c>
      <c r="E37" s="91">
        <f>E38</f>
        <v>50.356</v>
      </c>
      <c r="F37" s="126">
        <f t="shared" si="0"/>
        <v>100</v>
      </c>
    </row>
    <row r="38" spans="1:6" ht="12.75">
      <c r="A38" s="17" t="s">
        <v>31</v>
      </c>
      <c r="B38" s="18" t="s">
        <v>29</v>
      </c>
      <c r="C38" s="18" t="s">
        <v>254</v>
      </c>
      <c r="D38" s="91">
        <v>50.356</v>
      </c>
      <c r="E38" s="176">
        <v>50.356</v>
      </c>
      <c r="F38" s="126">
        <f t="shared" si="0"/>
        <v>100</v>
      </c>
    </row>
    <row r="39" spans="1:4" ht="12.75" hidden="1" outlineLevel="1">
      <c r="A39" s="17" t="s">
        <v>134</v>
      </c>
      <c r="B39" s="18" t="s">
        <v>29</v>
      </c>
      <c r="C39" s="18" t="s">
        <v>254</v>
      </c>
      <c r="D39" s="19">
        <v>0</v>
      </c>
    </row>
    <row r="40" ht="12.75" collapsed="1"/>
  </sheetData>
  <sheetProtection/>
  <mergeCells count="14">
    <mergeCell ref="E4:F4"/>
    <mergeCell ref="D2:F2"/>
    <mergeCell ref="E1:F1"/>
    <mergeCell ref="E3:F3"/>
    <mergeCell ref="C1:D1"/>
    <mergeCell ref="C3:D3"/>
    <mergeCell ref="B5:D5"/>
    <mergeCell ref="A6:C6"/>
    <mergeCell ref="A8:C8"/>
    <mergeCell ref="A7:C7"/>
    <mergeCell ref="A1:B1"/>
    <mergeCell ref="A3:B3"/>
    <mergeCell ref="A4:B4"/>
    <mergeCell ref="C4:D4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F3" sqref="F3"/>
    </sheetView>
  </sheetViews>
  <sheetFormatPr defaultColWidth="9.00390625" defaultRowHeight="12.75" outlineLevelRow="1"/>
  <cols>
    <col min="1" max="1" width="50.75390625" style="0" customWidth="1"/>
    <col min="2" max="2" width="8.00390625" style="0" customWidth="1"/>
    <col min="3" max="3" width="6.625" style="0" customWidth="1"/>
    <col min="4" max="4" width="8.00390625" style="0" customWidth="1"/>
  </cols>
  <sheetData>
    <row r="1" spans="1:6" ht="13.5">
      <c r="A1" s="13"/>
      <c r="B1" s="53"/>
      <c r="C1" s="53"/>
      <c r="D1" s="53"/>
      <c r="E1" s="53"/>
      <c r="F1" s="53" t="s">
        <v>381</v>
      </c>
    </row>
    <row r="2" spans="1:6" ht="13.5">
      <c r="A2" s="13"/>
      <c r="B2" s="53"/>
      <c r="C2" s="53"/>
      <c r="D2" s="53"/>
      <c r="E2" s="53"/>
      <c r="F2" s="53" t="s">
        <v>44</v>
      </c>
    </row>
    <row r="3" spans="1:6" ht="13.5">
      <c r="A3" s="13"/>
      <c r="B3" s="53"/>
      <c r="C3" s="53"/>
      <c r="D3" s="53"/>
      <c r="E3" s="53"/>
      <c r="F3" s="53" t="s">
        <v>513</v>
      </c>
    </row>
    <row r="4" spans="1:4" ht="13.5" outlineLevel="1">
      <c r="A4" s="13"/>
      <c r="B4" s="53"/>
      <c r="C4" s="53"/>
      <c r="D4" s="53"/>
    </row>
    <row r="5" spans="1:4" ht="12.75">
      <c r="A5" s="186"/>
      <c r="B5" s="187"/>
      <c r="C5" s="187"/>
      <c r="D5" s="187"/>
    </row>
    <row r="6" spans="1:6" ht="27" customHeight="1">
      <c r="A6" s="188" t="s">
        <v>512</v>
      </c>
      <c r="B6" s="188"/>
      <c r="C6" s="188"/>
      <c r="D6" s="188"/>
      <c r="E6" s="188"/>
      <c r="F6" s="188"/>
    </row>
    <row r="7" spans="1:6" ht="12.75">
      <c r="A7" s="185" t="s">
        <v>133</v>
      </c>
      <c r="B7" s="185"/>
      <c r="C7" s="185"/>
      <c r="D7" s="185"/>
      <c r="E7" s="185"/>
      <c r="F7" s="185"/>
    </row>
    <row r="8" spans="1:6" ht="12.75">
      <c r="A8" s="185" t="s">
        <v>86</v>
      </c>
      <c r="B8" s="185"/>
      <c r="C8" s="185"/>
      <c r="D8" s="185"/>
      <c r="E8" s="185"/>
      <c r="F8" s="185"/>
    </row>
    <row r="9" spans="1:6" ht="12.75">
      <c r="A9" s="185" t="s">
        <v>414</v>
      </c>
      <c r="B9" s="185"/>
      <c r="C9" s="185"/>
      <c r="D9" s="185"/>
      <c r="E9" s="185"/>
      <c r="F9" s="185"/>
    </row>
    <row r="10" spans="1:4" ht="12.75">
      <c r="A10" s="13"/>
      <c r="B10" s="15"/>
      <c r="C10" s="14"/>
      <c r="D10" s="15"/>
    </row>
    <row r="11" spans="1:6" ht="38.25">
      <c r="A11" s="26" t="s">
        <v>245</v>
      </c>
      <c r="B11" s="131" t="s">
        <v>246</v>
      </c>
      <c r="C11" s="132" t="s">
        <v>247</v>
      </c>
      <c r="D11" s="131" t="s">
        <v>379</v>
      </c>
      <c r="E11" s="131" t="s">
        <v>382</v>
      </c>
      <c r="F11" s="131" t="s">
        <v>370</v>
      </c>
    </row>
    <row r="12" spans="1:6" ht="12.75">
      <c r="A12" s="22">
        <v>1</v>
      </c>
      <c r="B12" s="131">
        <v>2</v>
      </c>
      <c r="C12" s="132" t="s">
        <v>380</v>
      </c>
      <c r="D12" s="131">
        <v>4</v>
      </c>
      <c r="E12" s="131">
        <v>5</v>
      </c>
      <c r="F12" s="131">
        <v>6</v>
      </c>
    </row>
    <row r="13" spans="1:6" ht="25.5">
      <c r="A13" s="140" t="s">
        <v>248</v>
      </c>
      <c r="B13" s="132" t="s">
        <v>460</v>
      </c>
      <c r="C13" s="132" t="s">
        <v>250</v>
      </c>
      <c r="D13" s="138">
        <f>D14+D136</f>
        <v>12682.214</v>
      </c>
      <c r="E13" s="138">
        <f>E14+E136</f>
        <v>11459.532</v>
      </c>
      <c r="F13" s="139">
        <f>E13/D13*100</f>
        <v>90.35908083557018</v>
      </c>
    </row>
    <row r="14" spans="1:6" ht="15" customHeight="1">
      <c r="A14" s="172" t="s">
        <v>141</v>
      </c>
      <c r="B14" s="132" t="s">
        <v>461</v>
      </c>
      <c r="C14" s="132" t="s">
        <v>250</v>
      </c>
      <c r="D14" s="138">
        <f>D15+D54+D58+D65+D76+D85+D93+D104+D111+D127+D131</f>
        <v>12263.214</v>
      </c>
      <c r="E14" s="138">
        <f>E15+E54+E58+E65+E76+E85+E93+E104+E111+E127+E131</f>
        <v>11040.532</v>
      </c>
      <c r="F14" s="139">
        <f aca="true" t="shared" si="0" ref="F14:F77">E14/D14*100</f>
        <v>90.02967737495243</v>
      </c>
    </row>
    <row r="15" spans="1:6" ht="12.75">
      <c r="A15" s="141" t="s">
        <v>88</v>
      </c>
      <c r="B15" s="133" t="s">
        <v>462</v>
      </c>
      <c r="C15" s="133" t="s">
        <v>250</v>
      </c>
      <c r="D15" s="134">
        <f>D16+D25+D28+D48</f>
        <v>5670.1</v>
      </c>
      <c r="E15" s="134">
        <f>E16+E25+E28+E48</f>
        <v>5393.911</v>
      </c>
      <c r="F15" s="139">
        <f t="shared" si="0"/>
        <v>95.12902770674238</v>
      </c>
    </row>
    <row r="16" spans="1:6" ht="25.5">
      <c r="A16" s="141" t="s">
        <v>143</v>
      </c>
      <c r="B16" s="133" t="s">
        <v>415</v>
      </c>
      <c r="C16" s="133" t="s">
        <v>250</v>
      </c>
      <c r="D16" s="134">
        <f>D17+D19</f>
        <v>5121.8</v>
      </c>
      <c r="E16" s="134">
        <f>E17+E19</f>
        <v>4857.816</v>
      </c>
      <c r="F16" s="139">
        <f t="shared" si="0"/>
        <v>94.84587449724705</v>
      </c>
    </row>
    <row r="17" spans="1:6" ht="12.75">
      <c r="A17" s="141" t="s">
        <v>290</v>
      </c>
      <c r="B17" s="133" t="s">
        <v>416</v>
      </c>
      <c r="C17" s="133" t="s">
        <v>250</v>
      </c>
      <c r="D17" s="134">
        <f>D18</f>
        <v>714.25</v>
      </c>
      <c r="E17" s="134">
        <f>E18</f>
        <v>703.084</v>
      </c>
      <c r="F17" s="139">
        <f t="shared" si="0"/>
        <v>98.4366818340917</v>
      </c>
    </row>
    <row r="18" spans="1:6" ht="14.25" customHeight="1">
      <c r="A18" s="127" t="s">
        <v>464</v>
      </c>
      <c r="B18" s="133" t="s">
        <v>416</v>
      </c>
      <c r="C18" s="133" t="s">
        <v>463</v>
      </c>
      <c r="D18" s="134">
        <v>714.25</v>
      </c>
      <c r="E18" s="134">
        <v>703.084</v>
      </c>
      <c r="F18" s="139">
        <f t="shared" si="0"/>
        <v>98.4366818340917</v>
      </c>
    </row>
    <row r="19" spans="1:6" ht="12.75">
      <c r="A19" s="141" t="s">
        <v>182</v>
      </c>
      <c r="B19" s="133" t="s">
        <v>417</v>
      </c>
      <c r="C19" s="133" t="s">
        <v>250</v>
      </c>
      <c r="D19" s="134">
        <f>D20+D22+D24+D23+D21</f>
        <v>4407.55</v>
      </c>
      <c r="E19" s="134">
        <f>E20+E22+E24+E23+E21</f>
        <v>4154.732</v>
      </c>
      <c r="F19" s="139">
        <f t="shared" si="0"/>
        <v>94.26397885446562</v>
      </c>
    </row>
    <row r="20" spans="1:6" ht="15" customHeight="1">
      <c r="A20" s="127" t="s">
        <v>464</v>
      </c>
      <c r="B20" s="133" t="s">
        <v>417</v>
      </c>
      <c r="C20" s="133" t="s">
        <v>463</v>
      </c>
      <c r="D20" s="134">
        <v>3344.34</v>
      </c>
      <c r="E20" s="134">
        <v>3162.339</v>
      </c>
      <c r="F20" s="139">
        <f t="shared" si="0"/>
        <v>94.55793968316618</v>
      </c>
    </row>
    <row r="21" spans="1:6" ht="15" customHeight="1" hidden="1">
      <c r="A21" s="127" t="s">
        <v>295</v>
      </c>
      <c r="B21" s="133" t="s">
        <v>418</v>
      </c>
      <c r="C21" s="133" t="s">
        <v>294</v>
      </c>
      <c r="D21" s="134"/>
      <c r="E21" s="134"/>
      <c r="F21" s="139"/>
    </row>
    <row r="22" spans="1:6" ht="22.5">
      <c r="A22" s="129" t="s">
        <v>482</v>
      </c>
      <c r="B22" s="133" t="s">
        <v>417</v>
      </c>
      <c r="C22" s="133" t="s">
        <v>465</v>
      </c>
      <c r="D22" s="134">
        <v>1059.21</v>
      </c>
      <c r="E22" s="134">
        <v>990.58</v>
      </c>
      <c r="F22" s="139">
        <f t="shared" si="0"/>
        <v>93.52064274317652</v>
      </c>
    </row>
    <row r="23" spans="1:6" ht="12.75" hidden="1" outlineLevel="1">
      <c r="A23" s="129" t="s">
        <v>107</v>
      </c>
      <c r="B23" s="133" t="s">
        <v>181</v>
      </c>
      <c r="C23" s="133" t="s">
        <v>106</v>
      </c>
      <c r="D23" s="134"/>
      <c r="E23" s="134"/>
      <c r="F23" s="139" t="e">
        <f t="shared" si="0"/>
        <v>#DIV/0!</v>
      </c>
    </row>
    <row r="24" spans="1:6" ht="12.75" collapsed="1">
      <c r="A24" s="129" t="s">
        <v>489</v>
      </c>
      <c r="B24" s="133" t="s">
        <v>417</v>
      </c>
      <c r="C24" s="133" t="s">
        <v>466</v>
      </c>
      <c r="D24" s="134">
        <v>4</v>
      </c>
      <c r="E24" s="134">
        <v>1.813</v>
      </c>
      <c r="F24" s="139">
        <f t="shared" si="0"/>
        <v>45.324999999999996</v>
      </c>
    </row>
    <row r="25" spans="1:6" ht="12.75">
      <c r="A25" s="141" t="s">
        <v>84</v>
      </c>
      <c r="B25" s="133" t="s">
        <v>419</v>
      </c>
      <c r="C25" s="133" t="s">
        <v>250</v>
      </c>
      <c r="D25" s="134">
        <f>D26</f>
        <v>5</v>
      </c>
      <c r="E25" s="134">
        <f>E26</f>
        <v>0</v>
      </c>
      <c r="F25" s="139">
        <f t="shared" si="0"/>
        <v>0</v>
      </c>
    </row>
    <row r="26" spans="1:6" ht="12.75">
      <c r="A26" s="141" t="s">
        <v>85</v>
      </c>
      <c r="B26" s="133" t="s">
        <v>420</v>
      </c>
      <c r="C26" s="133" t="s">
        <v>250</v>
      </c>
      <c r="D26" s="134">
        <f>D27</f>
        <v>5</v>
      </c>
      <c r="E26" s="134">
        <f>E27</f>
        <v>0</v>
      </c>
      <c r="F26" s="139">
        <f t="shared" si="0"/>
        <v>0</v>
      </c>
    </row>
    <row r="27" spans="1:6" ht="12.75">
      <c r="A27" s="129" t="s">
        <v>489</v>
      </c>
      <c r="B27" s="133" t="s">
        <v>420</v>
      </c>
      <c r="C27" s="133" t="s">
        <v>466</v>
      </c>
      <c r="D27" s="134">
        <v>5</v>
      </c>
      <c r="E27" s="134">
        <v>0</v>
      </c>
      <c r="F27" s="139">
        <f t="shared" si="0"/>
        <v>0</v>
      </c>
    </row>
    <row r="28" spans="1:6" ht="25.5">
      <c r="A28" s="141" t="s">
        <v>291</v>
      </c>
      <c r="B28" s="133" t="s">
        <v>421</v>
      </c>
      <c r="C28" s="133" t="s">
        <v>250</v>
      </c>
      <c r="D28" s="134">
        <f>D29+D32+D33+D37+D41+D44+D47+D35</f>
        <v>381.70000000000005</v>
      </c>
      <c r="E28" s="134">
        <f>E29+E32+E33+E37+E41+E44+E47+E35</f>
        <v>374.495</v>
      </c>
      <c r="F28" s="139">
        <f t="shared" si="0"/>
        <v>98.11239193083573</v>
      </c>
    </row>
    <row r="29" spans="1:6" ht="25.5">
      <c r="A29" s="142" t="s">
        <v>175</v>
      </c>
      <c r="B29" s="133" t="s">
        <v>422</v>
      </c>
      <c r="C29" s="133" t="s">
        <v>250</v>
      </c>
      <c r="D29" s="134">
        <f>D30</f>
        <v>60</v>
      </c>
      <c r="E29" s="134">
        <f>E30</f>
        <v>60</v>
      </c>
      <c r="F29" s="139">
        <f t="shared" si="0"/>
        <v>100</v>
      </c>
    </row>
    <row r="30" spans="1:6" ht="12.75">
      <c r="A30" s="142" t="s">
        <v>469</v>
      </c>
      <c r="B30" s="133" t="s">
        <v>422</v>
      </c>
      <c r="C30" s="133" t="s">
        <v>467</v>
      </c>
      <c r="D30" s="134">
        <v>60</v>
      </c>
      <c r="E30" s="134">
        <v>60</v>
      </c>
      <c r="F30" s="139">
        <f t="shared" si="0"/>
        <v>100</v>
      </c>
    </row>
    <row r="31" spans="1:6" ht="25.5">
      <c r="A31" s="142" t="s">
        <v>423</v>
      </c>
      <c r="B31" s="133" t="s">
        <v>424</v>
      </c>
      <c r="C31" s="133" t="s">
        <v>250</v>
      </c>
      <c r="D31" s="134">
        <f>D32</f>
        <v>10.4</v>
      </c>
      <c r="E31" s="134">
        <f>E32</f>
        <v>10.4</v>
      </c>
      <c r="F31" s="139">
        <f t="shared" si="0"/>
        <v>100</v>
      </c>
    </row>
    <row r="32" spans="1:6" ht="12.75">
      <c r="A32" s="142" t="s">
        <v>469</v>
      </c>
      <c r="B32" s="133" t="s">
        <v>424</v>
      </c>
      <c r="C32" s="133" t="s">
        <v>467</v>
      </c>
      <c r="D32" s="134">
        <v>10.4</v>
      </c>
      <c r="E32" s="134">
        <v>10.4</v>
      </c>
      <c r="F32" s="139">
        <f t="shared" si="0"/>
        <v>100</v>
      </c>
    </row>
    <row r="33" spans="1:6" ht="110.25" customHeight="1">
      <c r="A33" s="130" t="s">
        <v>378</v>
      </c>
      <c r="B33" s="133" t="s">
        <v>425</v>
      </c>
      <c r="C33" s="133" t="s">
        <v>250</v>
      </c>
      <c r="D33" s="134">
        <f>D34</f>
        <v>30</v>
      </c>
      <c r="E33" s="134">
        <f>E34</f>
        <v>30</v>
      </c>
      <c r="F33" s="139">
        <f t="shared" si="0"/>
        <v>100</v>
      </c>
    </row>
    <row r="34" spans="1:6" ht="12.75">
      <c r="A34" s="142" t="s">
        <v>469</v>
      </c>
      <c r="B34" s="133" t="s">
        <v>425</v>
      </c>
      <c r="C34" s="133" t="s">
        <v>467</v>
      </c>
      <c r="D34" s="134">
        <v>30</v>
      </c>
      <c r="E34" s="134">
        <v>30</v>
      </c>
      <c r="F34" s="139">
        <f t="shared" si="0"/>
        <v>100</v>
      </c>
    </row>
    <row r="35" spans="1:6" ht="26.25" customHeight="1" outlineLevel="1">
      <c r="A35" s="141" t="s">
        <v>499</v>
      </c>
      <c r="B35" s="133" t="s">
        <v>468</v>
      </c>
      <c r="C35" s="133" t="s">
        <v>250</v>
      </c>
      <c r="D35" s="134">
        <v>0.5</v>
      </c>
      <c r="E35" s="134">
        <v>0.5</v>
      </c>
      <c r="F35" s="139">
        <f t="shared" si="0"/>
        <v>100</v>
      </c>
    </row>
    <row r="36" spans="1:6" ht="12.75" outlineLevel="1">
      <c r="A36" s="141" t="s">
        <v>469</v>
      </c>
      <c r="B36" s="133" t="s">
        <v>468</v>
      </c>
      <c r="C36" s="133" t="s">
        <v>467</v>
      </c>
      <c r="D36" s="134">
        <v>0.5</v>
      </c>
      <c r="E36" s="134">
        <v>0.5</v>
      </c>
      <c r="F36" s="139">
        <f t="shared" si="0"/>
        <v>100</v>
      </c>
    </row>
    <row r="37" spans="1:6" ht="24" customHeight="1" hidden="1" outlineLevel="1">
      <c r="A37" s="129" t="s">
        <v>165</v>
      </c>
      <c r="B37" s="133" t="s">
        <v>268</v>
      </c>
      <c r="C37" s="133" t="s">
        <v>164</v>
      </c>
      <c r="D37" s="134"/>
      <c r="E37" s="134"/>
      <c r="F37" s="139" t="e">
        <f t="shared" si="0"/>
        <v>#DIV/0!</v>
      </c>
    </row>
    <row r="38" spans="1:6" ht="25.5" hidden="1" outlineLevel="1">
      <c r="A38" s="141" t="s">
        <v>186</v>
      </c>
      <c r="B38" s="133" t="s">
        <v>185</v>
      </c>
      <c r="C38" s="133"/>
      <c r="D38" s="134"/>
      <c r="E38" s="134"/>
      <c r="F38" s="139" t="e">
        <f t="shared" si="0"/>
        <v>#DIV/0!</v>
      </c>
    </row>
    <row r="39" spans="1:6" ht="25.5" customHeight="1" collapsed="1">
      <c r="A39" s="141" t="s">
        <v>188</v>
      </c>
      <c r="B39" s="133" t="s">
        <v>426</v>
      </c>
      <c r="C39" s="133" t="s">
        <v>250</v>
      </c>
      <c r="D39" s="134">
        <f>D40</f>
        <v>1</v>
      </c>
      <c r="E39" s="134">
        <f>E40</f>
        <v>1</v>
      </c>
      <c r="F39" s="139">
        <f t="shared" si="0"/>
        <v>100</v>
      </c>
    </row>
    <row r="40" spans="1:6" ht="25.5">
      <c r="A40" s="141" t="s">
        <v>187</v>
      </c>
      <c r="B40" s="133" t="s">
        <v>427</v>
      </c>
      <c r="C40" s="133" t="s">
        <v>250</v>
      </c>
      <c r="D40" s="134">
        <f>D41</f>
        <v>1</v>
      </c>
      <c r="E40" s="134">
        <f>E41</f>
        <v>1</v>
      </c>
      <c r="F40" s="139">
        <f t="shared" si="0"/>
        <v>100</v>
      </c>
    </row>
    <row r="41" spans="1:6" ht="22.5">
      <c r="A41" s="129" t="s">
        <v>482</v>
      </c>
      <c r="B41" s="133" t="s">
        <v>427</v>
      </c>
      <c r="C41" s="133" t="s">
        <v>465</v>
      </c>
      <c r="D41" s="134">
        <v>1</v>
      </c>
      <c r="E41" s="134">
        <v>1</v>
      </c>
      <c r="F41" s="139">
        <f t="shared" si="0"/>
        <v>100</v>
      </c>
    </row>
    <row r="42" spans="1:6" ht="15" customHeight="1">
      <c r="A42" s="141" t="s">
        <v>145</v>
      </c>
      <c r="B42" s="133" t="s">
        <v>428</v>
      </c>
      <c r="C42" s="133" t="s">
        <v>250</v>
      </c>
      <c r="D42" s="134">
        <f>D43</f>
        <v>8</v>
      </c>
      <c r="E42" s="134">
        <f>E43</f>
        <v>7.68</v>
      </c>
      <c r="F42" s="139">
        <f t="shared" si="0"/>
        <v>96</v>
      </c>
    </row>
    <row r="43" spans="1:6" ht="12.75">
      <c r="A43" s="141" t="s">
        <v>257</v>
      </c>
      <c r="B43" s="133" t="s">
        <v>429</v>
      </c>
      <c r="C43" s="133" t="s">
        <v>250</v>
      </c>
      <c r="D43" s="134">
        <f>D44</f>
        <v>8</v>
      </c>
      <c r="E43" s="134">
        <f>E44</f>
        <v>7.68</v>
      </c>
      <c r="F43" s="139">
        <f t="shared" si="0"/>
        <v>96</v>
      </c>
    </row>
    <row r="44" spans="1:6" ht="12.75">
      <c r="A44" s="129" t="s">
        <v>489</v>
      </c>
      <c r="B44" s="133" t="s">
        <v>429</v>
      </c>
      <c r="C44" s="133" t="s">
        <v>466</v>
      </c>
      <c r="D44" s="134">
        <v>8</v>
      </c>
      <c r="E44" s="134">
        <v>7.68</v>
      </c>
      <c r="F44" s="139">
        <f t="shared" si="0"/>
        <v>96</v>
      </c>
    </row>
    <row r="45" spans="1:6" ht="12.75">
      <c r="A45" s="141" t="s">
        <v>131</v>
      </c>
      <c r="B45" s="133" t="s">
        <v>430</v>
      </c>
      <c r="C45" s="133" t="s">
        <v>250</v>
      </c>
      <c r="D45" s="134">
        <f>D46</f>
        <v>271.8</v>
      </c>
      <c r="E45" s="134">
        <f>E46</f>
        <v>264.915</v>
      </c>
      <c r="F45" s="139">
        <f t="shared" si="0"/>
        <v>97.46688741721854</v>
      </c>
    </row>
    <row r="46" spans="1:6" ht="15" customHeight="1">
      <c r="A46" s="141" t="s">
        <v>132</v>
      </c>
      <c r="B46" s="133" t="s">
        <v>431</v>
      </c>
      <c r="C46" s="133" t="s">
        <v>250</v>
      </c>
      <c r="D46" s="134">
        <f>D47</f>
        <v>271.8</v>
      </c>
      <c r="E46" s="134">
        <f>E47</f>
        <v>264.915</v>
      </c>
      <c r="F46" s="139">
        <f t="shared" si="0"/>
        <v>97.46688741721854</v>
      </c>
    </row>
    <row r="47" spans="1:6" ht="12.75">
      <c r="A47" s="140" t="s">
        <v>490</v>
      </c>
      <c r="B47" s="133" t="s">
        <v>431</v>
      </c>
      <c r="C47" s="133" t="s">
        <v>470</v>
      </c>
      <c r="D47" s="134">
        <v>271.8</v>
      </c>
      <c r="E47" s="134">
        <v>264.915</v>
      </c>
      <c r="F47" s="139">
        <f t="shared" si="0"/>
        <v>97.46688741721854</v>
      </c>
    </row>
    <row r="48" spans="1:6" ht="36.75" customHeight="1">
      <c r="A48" s="141" t="s">
        <v>292</v>
      </c>
      <c r="B48" s="133" t="s">
        <v>432</v>
      </c>
      <c r="C48" s="133" t="s">
        <v>250</v>
      </c>
      <c r="D48" s="134">
        <f>D49+D50</f>
        <v>161.6</v>
      </c>
      <c r="E48" s="134">
        <f>E49+E50</f>
        <v>161.6</v>
      </c>
      <c r="F48" s="139">
        <f t="shared" si="0"/>
        <v>100</v>
      </c>
    </row>
    <row r="49" spans="1:6" ht="13.5" customHeight="1">
      <c r="A49" s="127" t="s">
        <v>464</v>
      </c>
      <c r="B49" s="133" t="s">
        <v>432</v>
      </c>
      <c r="C49" s="133" t="s">
        <v>463</v>
      </c>
      <c r="D49" s="134">
        <v>161.6</v>
      </c>
      <c r="E49" s="134">
        <v>161.6</v>
      </c>
      <c r="F49" s="139">
        <f t="shared" si="0"/>
        <v>100</v>
      </c>
    </row>
    <row r="50" spans="1:6" ht="25.5" customHeight="1" hidden="1">
      <c r="A50" s="129" t="s">
        <v>165</v>
      </c>
      <c r="B50" s="133" t="s">
        <v>432</v>
      </c>
      <c r="C50" s="133" t="s">
        <v>178</v>
      </c>
      <c r="D50" s="134">
        <v>0</v>
      </c>
      <c r="E50" s="134">
        <v>0</v>
      </c>
      <c r="F50" s="139" t="e">
        <f t="shared" si="0"/>
        <v>#DIV/0!</v>
      </c>
    </row>
    <row r="51" spans="1:6" ht="12.75" hidden="1" outlineLevel="1">
      <c r="A51" s="141" t="s">
        <v>148</v>
      </c>
      <c r="B51" s="133" t="s">
        <v>147</v>
      </c>
      <c r="C51" s="133" t="s">
        <v>250</v>
      </c>
      <c r="D51" s="134">
        <f>D52</f>
        <v>0</v>
      </c>
      <c r="E51" s="134">
        <f>E52</f>
        <v>0</v>
      </c>
      <c r="F51" s="139" t="e">
        <f t="shared" si="0"/>
        <v>#DIV/0!</v>
      </c>
    </row>
    <row r="52" spans="1:6" ht="15" customHeight="1" hidden="1" outlineLevel="1">
      <c r="A52" s="141" t="s">
        <v>150</v>
      </c>
      <c r="B52" s="133" t="s">
        <v>149</v>
      </c>
      <c r="C52" s="133" t="s">
        <v>250</v>
      </c>
      <c r="D52" s="134">
        <f>D53</f>
        <v>0</v>
      </c>
      <c r="E52" s="134">
        <f>E53</f>
        <v>0</v>
      </c>
      <c r="F52" s="139" t="e">
        <f t="shared" si="0"/>
        <v>#DIV/0!</v>
      </c>
    </row>
    <row r="53" spans="1:6" ht="22.5" hidden="1" outlineLevel="1">
      <c r="A53" s="129" t="s">
        <v>165</v>
      </c>
      <c r="B53" s="133" t="s">
        <v>149</v>
      </c>
      <c r="C53" s="133" t="s">
        <v>164</v>
      </c>
      <c r="D53" s="134"/>
      <c r="E53" s="134"/>
      <c r="F53" s="139" t="e">
        <f t="shared" si="0"/>
        <v>#DIV/0!</v>
      </c>
    </row>
    <row r="54" spans="1:6" ht="12.75" collapsed="1">
      <c r="A54" s="128" t="s">
        <v>278</v>
      </c>
      <c r="B54" s="133" t="s">
        <v>433</v>
      </c>
      <c r="C54" s="133" t="s">
        <v>250</v>
      </c>
      <c r="D54" s="134">
        <f aca="true" t="shared" si="1" ref="D54:E56">D55</f>
        <v>2</v>
      </c>
      <c r="E54" s="134">
        <f t="shared" si="1"/>
        <v>0.875</v>
      </c>
      <c r="F54" s="139">
        <f t="shared" si="0"/>
        <v>43.75</v>
      </c>
    </row>
    <row r="55" spans="1:6" ht="12.75">
      <c r="A55" s="141" t="s">
        <v>148</v>
      </c>
      <c r="B55" s="133" t="s">
        <v>434</v>
      </c>
      <c r="C55" s="133" t="s">
        <v>250</v>
      </c>
      <c r="D55" s="134">
        <f t="shared" si="1"/>
        <v>2</v>
      </c>
      <c r="E55" s="134">
        <f t="shared" si="1"/>
        <v>0.875</v>
      </c>
      <c r="F55" s="139">
        <f t="shared" si="0"/>
        <v>43.75</v>
      </c>
    </row>
    <row r="56" spans="1:6" ht="12.75">
      <c r="A56" s="143" t="s">
        <v>151</v>
      </c>
      <c r="B56" s="133" t="s">
        <v>435</v>
      </c>
      <c r="C56" s="133" t="s">
        <v>250</v>
      </c>
      <c r="D56" s="134">
        <f t="shared" si="1"/>
        <v>2</v>
      </c>
      <c r="E56" s="134">
        <f t="shared" si="1"/>
        <v>0.875</v>
      </c>
      <c r="F56" s="139">
        <f t="shared" si="0"/>
        <v>43.75</v>
      </c>
    </row>
    <row r="57" spans="1:6" ht="22.5">
      <c r="A57" s="129" t="s">
        <v>482</v>
      </c>
      <c r="B57" s="133" t="s">
        <v>435</v>
      </c>
      <c r="C57" s="133" t="s">
        <v>465</v>
      </c>
      <c r="D57" s="134">
        <v>2</v>
      </c>
      <c r="E57" s="134">
        <v>0.875</v>
      </c>
      <c r="F57" s="139">
        <f t="shared" si="0"/>
        <v>43.75</v>
      </c>
    </row>
    <row r="58" spans="1:6" ht="25.5">
      <c r="A58" s="141" t="s">
        <v>279</v>
      </c>
      <c r="B58" s="133" t="s">
        <v>436</v>
      </c>
      <c r="C58" s="133" t="s">
        <v>250</v>
      </c>
      <c r="D58" s="134">
        <f aca="true" t="shared" si="2" ref="D58:E60">D59</f>
        <v>1457.83</v>
      </c>
      <c r="E58" s="134">
        <f t="shared" si="2"/>
        <v>894.107</v>
      </c>
      <c r="F58" s="139">
        <f t="shared" si="0"/>
        <v>61.33136236735422</v>
      </c>
    </row>
    <row r="59" spans="1:6" ht="12.75">
      <c r="A59" s="141" t="s">
        <v>148</v>
      </c>
      <c r="B59" s="133" t="s">
        <v>437</v>
      </c>
      <c r="C59" s="133" t="s">
        <v>250</v>
      </c>
      <c r="D59" s="134">
        <f t="shared" si="2"/>
        <v>1457.83</v>
      </c>
      <c r="E59" s="134">
        <f t="shared" si="2"/>
        <v>894.107</v>
      </c>
      <c r="F59" s="139">
        <f t="shared" si="0"/>
        <v>61.33136236735422</v>
      </c>
    </row>
    <row r="60" spans="1:6" ht="12.75">
      <c r="A60" s="141" t="s">
        <v>152</v>
      </c>
      <c r="B60" s="133" t="s">
        <v>438</v>
      </c>
      <c r="C60" s="133" t="s">
        <v>250</v>
      </c>
      <c r="D60" s="134">
        <f t="shared" si="2"/>
        <v>1457.83</v>
      </c>
      <c r="E60" s="134">
        <f t="shared" si="2"/>
        <v>894.107</v>
      </c>
      <c r="F60" s="139">
        <f t="shared" si="0"/>
        <v>61.33136236735422</v>
      </c>
    </row>
    <row r="61" spans="1:6" ht="22.5">
      <c r="A61" s="129" t="s">
        <v>482</v>
      </c>
      <c r="B61" s="133" t="s">
        <v>438</v>
      </c>
      <c r="C61" s="133" t="s">
        <v>465</v>
      </c>
      <c r="D61" s="134">
        <v>1457.83</v>
      </c>
      <c r="E61" s="134">
        <v>894.107</v>
      </c>
      <c r="F61" s="139">
        <f t="shared" si="0"/>
        <v>61.33136236735422</v>
      </c>
    </row>
    <row r="62" spans="1:6" ht="12.75" hidden="1" outlineLevel="1">
      <c r="A62" s="141" t="s">
        <v>154</v>
      </c>
      <c r="B62" s="133" t="s">
        <v>153</v>
      </c>
      <c r="C62" s="133"/>
      <c r="D62" s="134"/>
      <c r="E62" s="134"/>
      <c r="F62" s="139" t="e">
        <f t="shared" si="0"/>
        <v>#DIV/0!</v>
      </c>
    </row>
    <row r="63" spans="1:6" ht="12.75" hidden="1" outlineLevel="1">
      <c r="A63" s="141" t="s">
        <v>148</v>
      </c>
      <c r="B63" s="133" t="s">
        <v>155</v>
      </c>
      <c r="C63" s="133"/>
      <c r="D63" s="134"/>
      <c r="E63" s="134"/>
      <c r="F63" s="139" t="e">
        <f t="shared" si="0"/>
        <v>#DIV/0!</v>
      </c>
    </row>
    <row r="64" spans="1:6" ht="12.75" hidden="1" outlineLevel="1">
      <c r="A64" s="142" t="s">
        <v>157</v>
      </c>
      <c r="B64" s="133" t="s">
        <v>156</v>
      </c>
      <c r="C64" s="133"/>
      <c r="D64" s="134"/>
      <c r="E64" s="134"/>
      <c r="F64" s="139" t="e">
        <f t="shared" si="0"/>
        <v>#DIV/0!</v>
      </c>
    </row>
    <row r="65" spans="1:6" ht="12.75" collapsed="1">
      <c r="A65" s="142" t="s">
        <v>280</v>
      </c>
      <c r="B65" s="133" t="s">
        <v>439</v>
      </c>
      <c r="C65" s="133" t="s">
        <v>250</v>
      </c>
      <c r="D65" s="134">
        <f>D66+D74</f>
        <v>1679.0839999999998</v>
      </c>
      <c r="E65" s="134">
        <f>E66+E74</f>
        <v>1468.5549999999998</v>
      </c>
      <c r="F65" s="139">
        <f t="shared" si="0"/>
        <v>87.46167553261182</v>
      </c>
    </row>
    <row r="66" spans="1:6" ht="12.75">
      <c r="A66" s="141" t="s">
        <v>148</v>
      </c>
      <c r="B66" s="133" t="s">
        <v>440</v>
      </c>
      <c r="C66" s="133" t="s">
        <v>250</v>
      </c>
      <c r="D66" s="134">
        <f>D67+D70+D72</f>
        <v>1679.0839999999998</v>
      </c>
      <c r="E66" s="134">
        <f>E67+E70+E72</f>
        <v>1468.5549999999998</v>
      </c>
      <c r="F66" s="139">
        <f t="shared" si="0"/>
        <v>87.46167553261182</v>
      </c>
    </row>
    <row r="67" spans="1:6" ht="12.75">
      <c r="A67" s="141" t="s">
        <v>158</v>
      </c>
      <c r="B67" s="133" t="s">
        <v>441</v>
      </c>
      <c r="C67" s="133" t="s">
        <v>250</v>
      </c>
      <c r="D67" s="134">
        <f>D68+D69</f>
        <v>1142.3339999999998</v>
      </c>
      <c r="E67" s="134">
        <f>E68+E69</f>
        <v>981.803</v>
      </c>
      <c r="F67" s="139">
        <f t="shared" si="0"/>
        <v>85.94710478721636</v>
      </c>
    </row>
    <row r="68" spans="1:6" ht="22.5">
      <c r="A68" s="129" t="s">
        <v>482</v>
      </c>
      <c r="B68" s="133" t="s">
        <v>441</v>
      </c>
      <c r="C68" s="133" t="s">
        <v>465</v>
      </c>
      <c r="D68" s="134">
        <v>992.334</v>
      </c>
      <c r="E68" s="134">
        <v>831.803</v>
      </c>
      <c r="F68" s="139">
        <f t="shared" si="0"/>
        <v>83.82288624596154</v>
      </c>
    </row>
    <row r="69" spans="1:6" ht="22.5" outlineLevel="1">
      <c r="A69" s="129" t="s">
        <v>144</v>
      </c>
      <c r="B69" s="133" t="s">
        <v>441</v>
      </c>
      <c r="C69" s="133" t="s">
        <v>466</v>
      </c>
      <c r="D69" s="134">
        <v>150</v>
      </c>
      <c r="E69" s="134">
        <v>150</v>
      </c>
      <c r="F69" s="139">
        <f t="shared" si="0"/>
        <v>100</v>
      </c>
    </row>
    <row r="70" spans="1:6" ht="12.75">
      <c r="A70" s="141" t="s">
        <v>3</v>
      </c>
      <c r="B70" s="133" t="s">
        <v>442</v>
      </c>
      <c r="C70" s="133" t="s">
        <v>250</v>
      </c>
      <c r="D70" s="134">
        <f>D71</f>
        <v>351.75</v>
      </c>
      <c r="E70" s="134">
        <f>E71</f>
        <v>301.884</v>
      </c>
      <c r="F70" s="139">
        <f t="shared" si="0"/>
        <v>85.82345415778252</v>
      </c>
    </row>
    <row r="71" spans="1:6" ht="22.5">
      <c r="A71" s="129" t="s">
        <v>482</v>
      </c>
      <c r="B71" s="133" t="s">
        <v>442</v>
      </c>
      <c r="C71" s="133" t="s">
        <v>465</v>
      </c>
      <c r="D71" s="134">
        <v>351.75</v>
      </c>
      <c r="E71" s="134">
        <v>301.884</v>
      </c>
      <c r="F71" s="139">
        <f t="shared" si="0"/>
        <v>85.82345415778252</v>
      </c>
    </row>
    <row r="72" spans="1:6" ht="12.75">
      <c r="A72" s="141" t="s">
        <v>4</v>
      </c>
      <c r="B72" s="133" t="s">
        <v>443</v>
      </c>
      <c r="C72" s="135" t="s">
        <v>250</v>
      </c>
      <c r="D72" s="136">
        <f>D73</f>
        <v>185</v>
      </c>
      <c r="E72" s="136">
        <f>E73</f>
        <v>184.868</v>
      </c>
      <c r="F72" s="139">
        <f t="shared" si="0"/>
        <v>99.92864864864865</v>
      </c>
    </row>
    <row r="73" spans="1:6" ht="22.5">
      <c r="A73" s="129" t="s">
        <v>482</v>
      </c>
      <c r="B73" s="133" t="s">
        <v>443</v>
      </c>
      <c r="C73" s="135" t="s">
        <v>465</v>
      </c>
      <c r="D73" s="136">
        <v>185</v>
      </c>
      <c r="E73" s="136">
        <v>184.868</v>
      </c>
      <c r="F73" s="139">
        <f t="shared" si="0"/>
        <v>99.92864864864865</v>
      </c>
    </row>
    <row r="74" spans="1:6" ht="25.5" hidden="1">
      <c r="A74" s="141" t="s">
        <v>350</v>
      </c>
      <c r="B74" s="133" t="s">
        <v>444</v>
      </c>
      <c r="C74" s="133" t="s">
        <v>250</v>
      </c>
      <c r="D74" s="134">
        <f>D75</f>
        <v>0</v>
      </c>
      <c r="E74" s="134">
        <f>E75</f>
        <v>0</v>
      </c>
      <c r="F74" s="139" t="e">
        <f t="shared" si="0"/>
        <v>#DIV/0!</v>
      </c>
    </row>
    <row r="75" spans="1:6" ht="22.5" hidden="1">
      <c r="A75" s="129" t="s">
        <v>165</v>
      </c>
      <c r="B75" s="133" t="s">
        <v>444</v>
      </c>
      <c r="C75" s="133" t="s">
        <v>164</v>
      </c>
      <c r="D75" s="134">
        <v>0</v>
      </c>
      <c r="E75" s="134">
        <v>0</v>
      </c>
      <c r="F75" s="139" t="e">
        <f t="shared" si="0"/>
        <v>#DIV/0!</v>
      </c>
    </row>
    <row r="76" spans="1:6" ht="12.75">
      <c r="A76" s="141" t="s">
        <v>281</v>
      </c>
      <c r="B76" s="133" t="s">
        <v>445</v>
      </c>
      <c r="C76" s="133" t="s">
        <v>250</v>
      </c>
      <c r="D76" s="134">
        <f>D80+D77</f>
        <v>332</v>
      </c>
      <c r="E76" s="134">
        <f>E80+E77</f>
        <v>331.841</v>
      </c>
      <c r="F76" s="139">
        <f t="shared" si="0"/>
        <v>99.95210843373495</v>
      </c>
    </row>
    <row r="77" spans="1:6" ht="12.75">
      <c r="A77" s="141" t="s">
        <v>148</v>
      </c>
      <c r="B77" s="133" t="s">
        <v>446</v>
      </c>
      <c r="C77" s="133" t="s">
        <v>250</v>
      </c>
      <c r="D77" s="134">
        <f>D78</f>
        <v>312</v>
      </c>
      <c r="E77" s="134">
        <f>E78</f>
        <v>311.841</v>
      </c>
      <c r="F77" s="139">
        <f t="shared" si="0"/>
        <v>99.94903846153846</v>
      </c>
    </row>
    <row r="78" spans="1:6" ht="13.5" customHeight="1">
      <c r="A78" s="141" t="s">
        <v>159</v>
      </c>
      <c r="B78" s="133" t="s">
        <v>447</v>
      </c>
      <c r="C78" s="133" t="s">
        <v>250</v>
      </c>
      <c r="D78" s="134">
        <f>D79</f>
        <v>312</v>
      </c>
      <c r="E78" s="134">
        <f>E79</f>
        <v>311.841</v>
      </c>
      <c r="F78" s="139">
        <f aca="true" t="shared" si="3" ref="F78:F117">E78/D78*100</f>
        <v>99.94903846153846</v>
      </c>
    </row>
    <row r="79" spans="1:6" ht="22.5">
      <c r="A79" s="129" t="s">
        <v>482</v>
      </c>
      <c r="B79" s="133" t="s">
        <v>447</v>
      </c>
      <c r="C79" s="133" t="s">
        <v>465</v>
      </c>
      <c r="D79" s="134">
        <v>312</v>
      </c>
      <c r="E79" s="134">
        <v>311.841</v>
      </c>
      <c r="F79" s="139">
        <f t="shared" si="3"/>
        <v>99.94903846153846</v>
      </c>
    </row>
    <row r="80" spans="1:6" ht="25.5">
      <c r="A80" s="141" t="s">
        <v>291</v>
      </c>
      <c r="B80" s="133" t="s">
        <v>448</v>
      </c>
      <c r="C80" s="133" t="s">
        <v>250</v>
      </c>
      <c r="D80" s="134">
        <f>D81+D83</f>
        <v>20</v>
      </c>
      <c r="E80" s="134">
        <f>E81+E83</f>
        <v>20</v>
      </c>
      <c r="F80" s="139">
        <f t="shared" si="3"/>
        <v>100</v>
      </c>
    </row>
    <row r="81" spans="1:6" ht="38.25">
      <c r="A81" s="144" t="s">
        <v>307</v>
      </c>
      <c r="B81" s="133" t="s">
        <v>449</v>
      </c>
      <c r="C81" s="133" t="s">
        <v>250</v>
      </c>
      <c r="D81" s="134">
        <f>D82</f>
        <v>15</v>
      </c>
      <c r="E81" s="134">
        <f>E82</f>
        <v>15</v>
      </c>
      <c r="F81" s="139">
        <f t="shared" si="3"/>
        <v>100</v>
      </c>
    </row>
    <row r="82" spans="1:6" ht="12.75">
      <c r="A82" s="142" t="s">
        <v>469</v>
      </c>
      <c r="B82" s="133" t="s">
        <v>449</v>
      </c>
      <c r="C82" s="133" t="s">
        <v>467</v>
      </c>
      <c r="D82" s="134">
        <v>15</v>
      </c>
      <c r="E82" s="134">
        <v>15</v>
      </c>
      <c r="F82" s="139">
        <f t="shared" si="3"/>
        <v>100</v>
      </c>
    </row>
    <row r="83" spans="1:6" ht="38.25">
      <c r="A83" s="141" t="s">
        <v>365</v>
      </c>
      <c r="B83" s="133" t="s">
        <v>450</v>
      </c>
      <c r="C83" s="133" t="s">
        <v>250</v>
      </c>
      <c r="D83" s="134">
        <f>D84</f>
        <v>5</v>
      </c>
      <c r="E83" s="134">
        <f>E84</f>
        <v>5</v>
      </c>
      <c r="F83" s="139">
        <f t="shared" si="3"/>
        <v>100</v>
      </c>
    </row>
    <row r="84" spans="1:6" ht="12.75">
      <c r="A84" s="142" t="s">
        <v>469</v>
      </c>
      <c r="B84" s="133" t="s">
        <v>450</v>
      </c>
      <c r="C84" s="133" t="s">
        <v>467</v>
      </c>
      <c r="D84" s="134">
        <v>5</v>
      </c>
      <c r="E84" s="134">
        <v>5</v>
      </c>
      <c r="F84" s="139">
        <f t="shared" si="3"/>
        <v>100</v>
      </c>
    </row>
    <row r="85" spans="1:6" ht="15" customHeight="1">
      <c r="A85" s="128" t="s">
        <v>282</v>
      </c>
      <c r="B85" s="133" t="s">
        <v>451</v>
      </c>
      <c r="C85" s="133" t="s">
        <v>250</v>
      </c>
      <c r="D85" s="134">
        <f>D88+D91+D92</f>
        <v>2502.1</v>
      </c>
      <c r="E85" s="134">
        <f>E88+E91+E92</f>
        <v>2447.084</v>
      </c>
      <c r="F85" s="139">
        <f t="shared" si="3"/>
        <v>97.80120698613165</v>
      </c>
    </row>
    <row r="86" spans="1:6" ht="25.5">
      <c r="A86" s="141" t="s">
        <v>143</v>
      </c>
      <c r="B86" s="133" t="s">
        <v>452</v>
      </c>
      <c r="C86" s="133" t="s">
        <v>250</v>
      </c>
      <c r="D86" s="134">
        <f>D87</f>
        <v>491.9</v>
      </c>
      <c r="E86" s="134">
        <f>E87</f>
        <v>448.047</v>
      </c>
      <c r="F86" s="139">
        <f t="shared" si="3"/>
        <v>91.08497662126449</v>
      </c>
    </row>
    <row r="87" spans="1:6" ht="12.75">
      <c r="A87" s="141" t="s">
        <v>182</v>
      </c>
      <c r="B87" s="133" t="s">
        <v>453</v>
      </c>
      <c r="C87" s="133" t="s">
        <v>250</v>
      </c>
      <c r="D87" s="134">
        <f>D88</f>
        <v>491.9</v>
      </c>
      <c r="E87" s="134">
        <f>E88</f>
        <v>448.047</v>
      </c>
      <c r="F87" s="139">
        <f t="shared" si="3"/>
        <v>91.08497662126449</v>
      </c>
    </row>
    <row r="88" spans="1:6" ht="14.25" customHeight="1">
      <c r="A88" s="127" t="s">
        <v>464</v>
      </c>
      <c r="B88" s="133" t="s">
        <v>453</v>
      </c>
      <c r="C88" s="133" t="s">
        <v>463</v>
      </c>
      <c r="D88" s="134">
        <v>491.9</v>
      </c>
      <c r="E88" s="134">
        <v>448.047</v>
      </c>
      <c r="F88" s="139">
        <f t="shared" si="3"/>
        <v>91.08497662126449</v>
      </c>
    </row>
    <row r="89" spans="1:6" ht="12.75">
      <c r="A89" s="141" t="s">
        <v>148</v>
      </c>
      <c r="B89" s="133" t="s">
        <v>454</v>
      </c>
      <c r="C89" s="133" t="s">
        <v>250</v>
      </c>
      <c r="D89" s="134">
        <f>D90</f>
        <v>2010.2</v>
      </c>
      <c r="E89" s="134">
        <f>E90</f>
        <v>1999.037</v>
      </c>
      <c r="F89" s="139">
        <f t="shared" si="3"/>
        <v>99.44468212118197</v>
      </c>
    </row>
    <row r="90" spans="1:6" ht="15" customHeight="1">
      <c r="A90" s="128" t="s">
        <v>160</v>
      </c>
      <c r="B90" s="137" t="s">
        <v>455</v>
      </c>
      <c r="C90" s="133" t="s">
        <v>250</v>
      </c>
      <c r="D90" s="134">
        <f>D91+D92</f>
        <v>2010.2</v>
      </c>
      <c r="E90" s="134">
        <f>E91+E92</f>
        <v>1999.037</v>
      </c>
      <c r="F90" s="139">
        <f t="shared" si="3"/>
        <v>99.44468212118197</v>
      </c>
    </row>
    <row r="91" spans="1:6" ht="22.5">
      <c r="A91" s="129" t="s">
        <v>482</v>
      </c>
      <c r="B91" s="133" t="s">
        <v>455</v>
      </c>
      <c r="C91" s="133" t="s">
        <v>465</v>
      </c>
      <c r="D91" s="134">
        <v>2008</v>
      </c>
      <c r="E91" s="134">
        <v>1999.037</v>
      </c>
      <c r="F91" s="139">
        <f t="shared" si="3"/>
        <v>99.55363545816734</v>
      </c>
    </row>
    <row r="92" spans="1:6" ht="12.75" outlineLevel="1">
      <c r="A92" s="129" t="s">
        <v>489</v>
      </c>
      <c r="B92" s="133" t="s">
        <v>455</v>
      </c>
      <c r="C92" s="133" t="s">
        <v>466</v>
      </c>
      <c r="D92" s="134">
        <v>2.2</v>
      </c>
      <c r="E92" s="134">
        <v>0</v>
      </c>
      <c r="F92" s="139">
        <f t="shared" si="3"/>
        <v>0</v>
      </c>
    </row>
    <row r="93" spans="1:6" ht="16.5" customHeight="1">
      <c r="A93" s="128" t="s">
        <v>283</v>
      </c>
      <c r="B93" s="133" t="s">
        <v>456</v>
      </c>
      <c r="C93" s="133" t="s">
        <v>250</v>
      </c>
      <c r="D93" s="134">
        <f>D94+D99</f>
        <v>506.714</v>
      </c>
      <c r="E93" s="134">
        <f>E94+E99</f>
        <v>394.957</v>
      </c>
      <c r="F93" s="139">
        <f t="shared" si="3"/>
        <v>77.94475779236414</v>
      </c>
    </row>
    <row r="94" spans="1:6" ht="12.75">
      <c r="A94" s="141" t="s">
        <v>148</v>
      </c>
      <c r="B94" s="133" t="s">
        <v>457</v>
      </c>
      <c r="C94" s="133" t="s">
        <v>250</v>
      </c>
      <c r="D94" s="134">
        <f>D96+D98</f>
        <v>281.714</v>
      </c>
      <c r="E94" s="134">
        <f>E96+E98</f>
        <v>169.957</v>
      </c>
      <c r="F94" s="139">
        <f t="shared" si="3"/>
        <v>60.329625080755655</v>
      </c>
    </row>
    <row r="95" spans="1:6" ht="12.75">
      <c r="A95" s="141" t="s">
        <v>161</v>
      </c>
      <c r="B95" s="133" t="s">
        <v>458</v>
      </c>
      <c r="C95" s="133" t="s">
        <v>250</v>
      </c>
      <c r="D95" s="134">
        <f>D96</f>
        <v>281.714</v>
      </c>
      <c r="E95" s="134">
        <f>E96</f>
        <v>169.957</v>
      </c>
      <c r="F95" s="139">
        <f t="shared" si="3"/>
        <v>60.329625080755655</v>
      </c>
    </row>
    <row r="96" spans="1:6" ht="22.5">
      <c r="A96" s="129" t="s">
        <v>482</v>
      </c>
      <c r="B96" s="133" t="s">
        <v>458</v>
      </c>
      <c r="C96" s="133" t="s">
        <v>465</v>
      </c>
      <c r="D96" s="134">
        <v>281.714</v>
      </c>
      <c r="E96" s="134">
        <v>169.957</v>
      </c>
      <c r="F96" s="139">
        <f t="shared" si="3"/>
        <v>60.329625080755655</v>
      </c>
    </row>
    <row r="97" spans="1:6" ht="12.75" hidden="1">
      <c r="A97" s="141" t="s">
        <v>176</v>
      </c>
      <c r="B97" s="133" t="s">
        <v>459</v>
      </c>
      <c r="C97" s="133" t="s">
        <v>250</v>
      </c>
      <c r="D97" s="134">
        <f>D98</f>
        <v>0</v>
      </c>
      <c r="E97" s="134">
        <f>E98</f>
        <v>0</v>
      </c>
      <c r="F97" s="139" t="e">
        <f t="shared" si="3"/>
        <v>#DIV/0!</v>
      </c>
    </row>
    <row r="98" spans="1:6" ht="22.5" hidden="1">
      <c r="A98" s="129" t="s">
        <v>165</v>
      </c>
      <c r="B98" s="133" t="s">
        <v>167</v>
      </c>
      <c r="C98" s="133" t="s">
        <v>164</v>
      </c>
      <c r="D98" s="134">
        <v>0</v>
      </c>
      <c r="E98" s="134">
        <v>0</v>
      </c>
      <c r="F98" s="139" t="e">
        <f t="shared" si="3"/>
        <v>#DIV/0!</v>
      </c>
    </row>
    <row r="99" spans="1:6" ht="25.5" customHeight="1">
      <c r="A99" s="141" t="s">
        <v>291</v>
      </c>
      <c r="B99" s="133" t="s">
        <v>471</v>
      </c>
      <c r="C99" s="133" t="s">
        <v>250</v>
      </c>
      <c r="D99" s="134">
        <f>D100+D102</f>
        <v>225</v>
      </c>
      <c r="E99" s="134">
        <f>E100+E102</f>
        <v>225</v>
      </c>
      <c r="F99" s="139">
        <f t="shared" si="3"/>
        <v>100</v>
      </c>
    </row>
    <row r="100" spans="1:6" ht="25.5">
      <c r="A100" s="141" t="s">
        <v>42</v>
      </c>
      <c r="B100" s="133" t="s">
        <v>472</v>
      </c>
      <c r="C100" s="133" t="s">
        <v>250</v>
      </c>
      <c r="D100" s="134">
        <f>D101</f>
        <v>35</v>
      </c>
      <c r="E100" s="134">
        <f>E101</f>
        <v>35</v>
      </c>
      <c r="F100" s="139">
        <f t="shared" si="3"/>
        <v>100</v>
      </c>
    </row>
    <row r="101" spans="1:6" ht="12.75">
      <c r="A101" s="142" t="s">
        <v>469</v>
      </c>
      <c r="B101" s="133" t="s">
        <v>472</v>
      </c>
      <c r="C101" s="133" t="s">
        <v>467</v>
      </c>
      <c r="D101" s="134">
        <v>35</v>
      </c>
      <c r="E101" s="134">
        <v>35</v>
      </c>
      <c r="F101" s="139">
        <f t="shared" si="3"/>
        <v>100</v>
      </c>
    </row>
    <row r="102" spans="1:6" ht="25.5">
      <c r="A102" s="145" t="s">
        <v>43</v>
      </c>
      <c r="B102" s="133" t="s">
        <v>473</v>
      </c>
      <c r="C102" s="133" t="s">
        <v>250</v>
      </c>
      <c r="D102" s="134">
        <f>D103</f>
        <v>190</v>
      </c>
      <c r="E102" s="134">
        <f>E103</f>
        <v>190</v>
      </c>
      <c r="F102" s="139">
        <f t="shared" si="3"/>
        <v>100</v>
      </c>
    </row>
    <row r="103" spans="1:6" ht="12.75">
      <c r="A103" s="142" t="s">
        <v>469</v>
      </c>
      <c r="B103" s="133" t="s">
        <v>473</v>
      </c>
      <c r="C103" s="133" t="s">
        <v>467</v>
      </c>
      <c r="D103" s="134">
        <v>190</v>
      </c>
      <c r="E103" s="134">
        <v>190</v>
      </c>
      <c r="F103" s="139">
        <f t="shared" si="3"/>
        <v>100</v>
      </c>
    </row>
    <row r="104" spans="1:6" ht="12.75">
      <c r="A104" s="142" t="s">
        <v>284</v>
      </c>
      <c r="B104" s="133" t="s">
        <v>474</v>
      </c>
      <c r="C104" s="133" t="s">
        <v>250</v>
      </c>
      <c r="D104" s="134">
        <f>D105+D108</f>
        <v>63.03</v>
      </c>
      <c r="E104" s="134">
        <f>E105+E108</f>
        <v>58.846</v>
      </c>
      <c r="F104" s="139">
        <f t="shared" si="3"/>
        <v>93.36189116293826</v>
      </c>
    </row>
    <row r="105" spans="1:6" ht="12.75">
      <c r="A105" s="141" t="s">
        <v>148</v>
      </c>
      <c r="B105" s="133" t="s">
        <v>475</v>
      </c>
      <c r="C105" s="133" t="s">
        <v>250</v>
      </c>
      <c r="D105" s="134">
        <f>D106</f>
        <v>63.03</v>
      </c>
      <c r="E105" s="134">
        <f>E106</f>
        <v>58.846</v>
      </c>
      <c r="F105" s="139">
        <f t="shared" si="3"/>
        <v>93.36189116293826</v>
      </c>
    </row>
    <row r="106" spans="1:6" ht="12.75">
      <c r="A106" s="142" t="s">
        <v>166</v>
      </c>
      <c r="B106" s="133" t="s">
        <v>476</v>
      </c>
      <c r="C106" s="133" t="s">
        <v>250</v>
      </c>
      <c r="D106" s="134">
        <f>D107</f>
        <v>63.03</v>
      </c>
      <c r="E106" s="134">
        <f>E107</f>
        <v>58.846</v>
      </c>
      <c r="F106" s="139">
        <f t="shared" si="3"/>
        <v>93.36189116293826</v>
      </c>
    </row>
    <row r="107" spans="1:6" ht="22.5">
      <c r="A107" s="129" t="s">
        <v>482</v>
      </c>
      <c r="B107" s="133" t="s">
        <v>476</v>
      </c>
      <c r="C107" s="133" t="s">
        <v>465</v>
      </c>
      <c r="D107" s="134">
        <v>63.03</v>
      </c>
      <c r="E107" s="134">
        <v>58.846</v>
      </c>
      <c r="F107" s="139">
        <f t="shared" si="3"/>
        <v>93.36189116293826</v>
      </c>
    </row>
    <row r="108" spans="1:6" ht="25.5" hidden="1" outlineLevel="1">
      <c r="A108" s="141" t="s">
        <v>291</v>
      </c>
      <c r="B108" s="133" t="s">
        <v>299</v>
      </c>
      <c r="C108" s="133" t="s">
        <v>250</v>
      </c>
      <c r="D108" s="134">
        <f>D109</f>
        <v>0</v>
      </c>
      <c r="E108" s="134">
        <f>E109</f>
        <v>0</v>
      </c>
      <c r="F108" s="139" t="e">
        <f t="shared" si="3"/>
        <v>#DIV/0!</v>
      </c>
    </row>
    <row r="109" spans="1:6" ht="27" customHeight="1" hidden="1" outlineLevel="1">
      <c r="A109" s="141" t="s">
        <v>301</v>
      </c>
      <c r="B109" s="133" t="s">
        <v>300</v>
      </c>
      <c r="C109" s="133" t="s">
        <v>250</v>
      </c>
      <c r="D109" s="134">
        <f>D110</f>
        <v>0</v>
      </c>
      <c r="E109" s="134">
        <f>E110</f>
        <v>0</v>
      </c>
      <c r="F109" s="139" t="e">
        <f t="shared" si="3"/>
        <v>#DIV/0!</v>
      </c>
    </row>
    <row r="110" spans="1:6" ht="12.75" hidden="1" outlineLevel="1">
      <c r="A110" s="142" t="s">
        <v>11</v>
      </c>
      <c r="B110" s="133" t="s">
        <v>300</v>
      </c>
      <c r="C110" s="133" t="s">
        <v>5</v>
      </c>
      <c r="D110" s="134"/>
      <c r="E110" s="134"/>
      <c r="F110" s="139" t="e">
        <f t="shared" si="3"/>
        <v>#DIV/0!</v>
      </c>
    </row>
    <row r="111" spans="1:6" ht="13.5" customHeight="1" collapsed="1">
      <c r="A111" s="145" t="s">
        <v>285</v>
      </c>
      <c r="B111" s="133" t="s">
        <v>477</v>
      </c>
      <c r="C111" s="133" t="s">
        <v>250</v>
      </c>
      <c r="D111" s="134">
        <f>D112+D115</f>
        <v>50.356</v>
      </c>
      <c r="E111" s="134">
        <f>E112+E115</f>
        <v>50.356</v>
      </c>
      <c r="F111" s="139">
        <f t="shared" si="3"/>
        <v>100</v>
      </c>
    </row>
    <row r="112" spans="1:6" ht="12.75">
      <c r="A112" s="141" t="s">
        <v>148</v>
      </c>
      <c r="B112" s="133" t="s">
        <v>478</v>
      </c>
      <c r="C112" s="133" t="s">
        <v>250</v>
      </c>
      <c r="D112" s="134">
        <f>D113</f>
        <v>50.356</v>
      </c>
      <c r="E112" s="134">
        <f>E113</f>
        <v>50.356</v>
      </c>
      <c r="F112" s="139">
        <f t="shared" si="3"/>
        <v>100</v>
      </c>
    </row>
    <row r="113" spans="1:6" ht="12.75">
      <c r="A113" s="145" t="s">
        <v>168</v>
      </c>
      <c r="B113" s="133" t="s">
        <v>479</v>
      </c>
      <c r="C113" s="133" t="s">
        <v>250</v>
      </c>
      <c r="D113" s="134">
        <f>D114</f>
        <v>50.356</v>
      </c>
      <c r="E113" s="134">
        <f>E114</f>
        <v>50.356</v>
      </c>
      <c r="F113" s="139">
        <f t="shared" si="3"/>
        <v>100</v>
      </c>
    </row>
    <row r="114" spans="1:6" ht="22.5">
      <c r="A114" s="129" t="s">
        <v>482</v>
      </c>
      <c r="B114" s="133" t="s">
        <v>479</v>
      </c>
      <c r="C114" s="133" t="s">
        <v>465</v>
      </c>
      <c r="D114" s="134">
        <v>50.356</v>
      </c>
      <c r="E114" s="134">
        <v>50.356</v>
      </c>
      <c r="F114" s="139">
        <f t="shared" si="3"/>
        <v>100</v>
      </c>
    </row>
    <row r="115" spans="1:6" ht="27" customHeight="1" hidden="1">
      <c r="A115" s="141" t="s">
        <v>291</v>
      </c>
      <c r="B115" s="133" t="s">
        <v>169</v>
      </c>
      <c r="C115" s="133" t="s">
        <v>250</v>
      </c>
      <c r="D115" s="134">
        <f>D116</f>
        <v>0</v>
      </c>
      <c r="E115" s="134">
        <f>E116</f>
        <v>0</v>
      </c>
      <c r="F115" s="139" t="e">
        <f t="shared" si="3"/>
        <v>#DIV/0!</v>
      </c>
    </row>
    <row r="116" spans="1:6" ht="39" customHeight="1" hidden="1">
      <c r="A116" s="145" t="s">
        <v>135</v>
      </c>
      <c r="B116" s="133" t="s">
        <v>170</v>
      </c>
      <c r="C116" s="133" t="s">
        <v>250</v>
      </c>
      <c r="D116" s="134">
        <f>D117</f>
        <v>0</v>
      </c>
      <c r="E116" s="134">
        <f>E117</f>
        <v>0</v>
      </c>
      <c r="F116" s="139" t="e">
        <f t="shared" si="3"/>
        <v>#DIV/0!</v>
      </c>
    </row>
    <row r="117" spans="1:6" ht="13.5" customHeight="1" hidden="1">
      <c r="A117" s="142" t="s">
        <v>11</v>
      </c>
      <c r="B117" s="133" t="s">
        <v>170</v>
      </c>
      <c r="C117" s="133" t="s">
        <v>5</v>
      </c>
      <c r="D117" s="134">
        <v>0</v>
      </c>
      <c r="E117" s="134">
        <v>0</v>
      </c>
      <c r="F117" s="139" t="e">
        <f t="shared" si="3"/>
        <v>#DIV/0!</v>
      </c>
    </row>
    <row r="118" spans="1:4" ht="12.75" hidden="1" outlineLevel="1">
      <c r="A118" s="74" t="s">
        <v>273</v>
      </c>
      <c r="B118" s="18"/>
      <c r="C118" s="18"/>
      <c r="D118" s="91"/>
    </row>
    <row r="119" spans="1:4" ht="14.25" customHeight="1" hidden="1" outlineLevel="1">
      <c r="A119" s="66" t="s">
        <v>304</v>
      </c>
      <c r="B119" s="21" t="s">
        <v>2</v>
      </c>
      <c r="C119" s="21" t="s">
        <v>250</v>
      </c>
      <c r="D119" s="92">
        <f>D125</f>
        <v>0</v>
      </c>
    </row>
    <row r="120" spans="1:4" ht="36" customHeight="1" hidden="1" outlineLevel="1">
      <c r="A120" s="27" t="s">
        <v>298</v>
      </c>
      <c r="B120" s="18" t="s">
        <v>297</v>
      </c>
      <c r="C120" s="18" t="s">
        <v>250</v>
      </c>
      <c r="D120" s="91">
        <f>D121</f>
        <v>0</v>
      </c>
    </row>
    <row r="121" spans="1:4" ht="24.75" customHeight="1" hidden="1" outlineLevel="1">
      <c r="A121" s="68" t="s">
        <v>165</v>
      </c>
      <c r="B121" s="18" t="s">
        <v>297</v>
      </c>
      <c r="C121" s="18" t="s">
        <v>164</v>
      </c>
      <c r="D121" s="91"/>
    </row>
    <row r="122" spans="1:4" ht="12.75" hidden="1" outlineLevel="1">
      <c r="A122" s="17" t="s">
        <v>148</v>
      </c>
      <c r="B122" s="18" t="s">
        <v>2</v>
      </c>
      <c r="C122" s="18" t="s">
        <v>250</v>
      </c>
      <c r="D122" s="91">
        <f>D123</f>
        <v>0</v>
      </c>
    </row>
    <row r="123" spans="1:4" ht="12.75" hidden="1" outlineLevel="1">
      <c r="A123" s="69" t="s">
        <v>303</v>
      </c>
      <c r="B123" s="28" t="s">
        <v>302</v>
      </c>
      <c r="C123" s="18" t="s">
        <v>250</v>
      </c>
      <c r="D123" s="91">
        <f>D124</f>
        <v>0</v>
      </c>
    </row>
    <row r="124" spans="1:4" ht="25.5" hidden="1" outlineLevel="1">
      <c r="A124" s="68" t="s">
        <v>165</v>
      </c>
      <c r="B124" s="28" t="s">
        <v>302</v>
      </c>
      <c r="C124" s="18" t="s">
        <v>164</v>
      </c>
      <c r="D124" s="91">
        <v>0</v>
      </c>
    </row>
    <row r="125" spans="1:4" ht="38.25" hidden="1" outlineLevel="1">
      <c r="A125" s="27" t="s">
        <v>356</v>
      </c>
      <c r="B125" s="28" t="s">
        <v>355</v>
      </c>
      <c r="C125" s="18" t="s">
        <v>250</v>
      </c>
      <c r="D125" s="91">
        <f>D126</f>
        <v>0</v>
      </c>
    </row>
    <row r="126" spans="1:4" ht="25.5" hidden="1" outlineLevel="1">
      <c r="A126" s="68" t="s">
        <v>165</v>
      </c>
      <c r="B126" s="28" t="s">
        <v>355</v>
      </c>
      <c r="C126" s="18" t="s">
        <v>164</v>
      </c>
      <c r="D126" s="91">
        <v>0</v>
      </c>
    </row>
    <row r="127" spans="1:4" ht="14.25" customHeight="1" hidden="1" outlineLevel="1">
      <c r="A127" s="20" t="s">
        <v>286</v>
      </c>
      <c r="B127" s="65" t="s">
        <v>171</v>
      </c>
      <c r="C127" s="21" t="s">
        <v>250</v>
      </c>
      <c r="D127" s="25">
        <f>D128</f>
        <v>0</v>
      </c>
    </row>
    <row r="128" spans="1:4" ht="12.75" customHeight="1" hidden="1" outlineLevel="1">
      <c r="A128" s="17" t="s">
        <v>148</v>
      </c>
      <c r="B128" s="18" t="s">
        <v>172</v>
      </c>
      <c r="C128" s="18" t="s">
        <v>250</v>
      </c>
      <c r="D128" s="23">
        <f>D129</f>
        <v>0</v>
      </c>
    </row>
    <row r="129" spans="1:4" ht="12.75" customHeight="1" hidden="1" outlineLevel="1">
      <c r="A129" s="52" t="s">
        <v>174</v>
      </c>
      <c r="B129" s="18" t="s">
        <v>173</v>
      </c>
      <c r="C129" s="18" t="s">
        <v>250</v>
      </c>
      <c r="D129" s="23">
        <f>D130</f>
        <v>0</v>
      </c>
    </row>
    <row r="130" spans="1:4" ht="25.5" customHeight="1" hidden="1" outlineLevel="1">
      <c r="A130" s="68" t="s">
        <v>165</v>
      </c>
      <c r="B130" s="18" t="s">
        <v>173</v>
      </c>
      <c r="C130" s="18" t="s">
        <v>164</v>
      </c>
      <c r="D130" s="23"/>
    </row>
    <row r="131" spans="1:4" ht="14.25" customHeight="1" hidden="1" outlineLevel="1" collapsed="1">
      <c r="A131" s="20" t="s">
        <v>287</v>
      </c>
      <c r="B131" s="65" t="s">
        <v>269</v>
      </c>
      <c r="C131" s="21" t="s">
        <v>250</v>
      </c>
      <c r="D131" s="25">
        <f>D132</f>
        <v>0</v>
      </c>
    </row>
    <row r="132" spans="1:4" ht="12.75" customHeight="1" hidden="1" outlineLevel="1">
      <c r="A132" s="17" t="s">
        <v>148</v>
      </c>
      <c r="B132" s="18" t="s">
        <v>270</v>
      </c>
      <c r="C132" s="18" t="s">
        <v>250</v>
      </c>
      <c r="D132" s="23">
        <f>D133</f>
        <v>0</v>
      </c>
    </row>
    <row r="133" spans="1:4" ht="12.75" customHeight="1" hidden="1" outlineLevel="1">
      <c r="A133" s="17" t="s">
        <v>1</v>
      </c>
      <c r="B133" s="18" t="s">
        <v>0</v>
      </c>
      <c r="C133" s="18" t="s">
        <v>250</v>
      </c>
      <c r="D133" s="23">
        <f>D134</f>
        <v>0</v>
      </c>
    </row>
    <row r="134" spans="1:4" ht="24" customHeight="1" hidden="1" outlineLevel="1">
      <c r="A134" s="167" t="s">
        <v>180</v>
      </c>
      <c r="B134" s="168" t="s">
        <v>0</v>
      </c>
      <c r="C134" s="168" t="s">
        <v>179</v>
      </c>
      <c r="D134" s="169"/>
    </row>
    <row r="135" spans="1:6" ht="12.75" collapsed="1">
      <c r="A135" s="170" t="s">
        <v>273</v>
      </c>
      <c r="B135" s="165"/>
      <c r="C135" s="165"/>
      <c r="D135" s="165"/>
      <c r="E135" s="165"/>
      <c r="F135" s="165"/>
    </row>
    <row r="136" spans="1:6" ht="12.75">
      <c r="A136" s="145" t="s">
        <v>304</v>
      </c>
      <c r="B136" s="133" t="s">
        <v>480</v>
      </c>
      <c r="C136" s="133" t="s">
        <v>250</v>
      </c>
      <c r="D136" s="134">
        <f>D139+D141+D143</f>
        <v>419</v>
      </c>
      <c r="E136" s="134">
        <f>E139+E141+E143</f>
        <v>419</v>
      </c>
      <c r="F136" s="139">
        <f>E136/D136*100</f>
        <v>100</v>
      </c>
    </row>
    <row r="137" spans="1:6" ht="12.75" hidden="1">
      <c r="A137" s="145" t="s">
        <v>148</v>
      </c>
      <c r="B137" s="133" t="s">
        <v>485</v>
      </c>
      <c r="C137" s="133" t="s">
        <v>250</v>
      </c>
      <c r="D137" s="134">
        <f aca="true" t="shared" si="4" ref="D137:D143">D138</f>
        <v>0</v>
      </c>
      <c r="E137" s="134">
        <f aca="true" t="shared" si="5" ref="E137:E143">E138</f>
        <v>0</v>
      </c>
      <c r="F137" s="139" t="e">
        <f aca="true" t="shared" si="6" ref="F137:F144">E137/D137*100</f>
        <v>#DIV/0!</v>
      </c>
    </row>
    <row r="138" spans="1:6" ht="12.75" hidden="1">
      <c r="A138" s="145"/>
      <c r="B138" s="133"/>
      <c r="C138" s="133"/>
      <c r="D138" s="134"/>
      <c r="E138" s="134"/>
      <c r="F138" s="139"/>
    </row>
    <row r="139" spans="1:6" ht="25.5">
      <c r="A139" s="145" t="s">
        <v>481</v>
      </c>
      <c r="B139" s="171" t="s">
        <v>486</v>
      </c>
      <c r="C139" s="133" t="s">
        <v>250</v>
      </c>
      <c r="D139" s="134">
        <f t="shared" si="4"/>
        <v>250</v>
      </c>
      <c r="E139" s="134">
        <f t="shared" si="5"/>
        <v>250</v>
      </c>
      <c r="F139" s="139">
        <f t="shared" si="6"/>
        <v>100</v>
      </c>
    </row>
    <row r="140" spans="1:6" ht="25.5">
      <c r="A140" s="145" t="s">
        <v>482</v>
      </c>
      <c r="B140" s="171" t="s">
        <v>486</v>
      </c>
      <c r="C140" s="133" t="s">
        <v>465</v>
      </c>
      <c r="D140" s="134">
        <v>250</v>
      </c>
      <c r="E140" s="134">
        <v>250</v>
      </c>
      <c r="F140" s="139">
        <f t="shared" si="6"/>
        <v>100</v>
      </c>
    </row>
    <row r="141" spans="1:6" ht="25.5">
      <c r="A141" s="145" t="s">
        <v>483</v>
      </c>
      <c r="B141" s="171" t="s">
        <v>487</v>
      </c>
      <c r="C141" s="133" t="s">
        <v>250</v>
      </c>
      <c r="D141" s="134">
        <f t="shared" si="4"/>
        <v>161</v>
      </c>
      <c r="E141" s="134">
        <f t="shared" si="5"/>
        <v>161</v>
      </c>
      <c r="F141" s="139">
        <f t="shared" si="6"/>
        <v>100</v>
      </c>
    </row>
    <row r="142" spans="1:6" ht="25.5">
      <c r="A142" s="145" t="s">
        <v>482</v>
      </c>
      <c r="B142" s="171" t="s">
        <v>487</v>
      </c>
      <c r="C142" s="133" t="s">
        <v>465</v>
      </c>
      <c r="D142" s="134">
        <v>161</v>
      </c>
      <c r="E142" s="134">
        <v>161</v>
      </c>
      <c r="F142" s="139">
        <f t="shared" si="6"/>
        <v>100</v>
      </c>
    </row>
    <row r="143" spans="1:6" ht="25.5">
      <c r="A143" s="145" t="s">
        <v>484</v>
      </c>
      <c r="B143" s="171" t="s">
        <v>488</v>
      </c>
      <c r="C143" s="133" t="s">
        <v>250</v>
      </c>
      <c r="D143" s="134">
        <f t="shared" si="4"/>
        <v>8</v>
      </c>
      <c r="E143" s="134">
        <f t="shared" si="5"/>
        <v>8</v>
      </c>
      <c r="F143" s="139">
        <f t="shared" si="6"/>
        <v>100</v>
      </c>
    </row>
    <row r="144" spans="1:6" ht="25.5">
      <c r="A144" s="145" t="s">
        <v>482</v>
      </c>
      <c r="B144" s="171" t="s">
        <v>488</v>
      </c>
      <c r="C144" s="133" t="s">
        <v>465</v>
      </c>
      <c r="D144" s="134">
        <v>8</v>
      </c>
      <c r="E144" s="134">
        <v>8</v>
      </c>
      <c r="F144" s="139">
        <f t="shared" si="6"/>
        <v>100</v>
      </c>
    </row>
  </sheetData>
  <sheetProtection/>
  <mergeCells count="5">
    <mergeCell ref="A9:F9"/>
    <mergeCell ref="A5:D5"/>
    <mergeCell ref="A6:F6"/>
    <mergeCell ref="A7:F7"/>
    <mergeCell ref="A8:F8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I3" sqref="I3"/>
    </sheetView>
  </sheetViews>
  <sheetFormatPr defaultColWidth="9.00390625" defaultRowHeight="12.75" outlineLevelRow="1"/>
  <cols>
    <col min="1" max="1" width="75.00390625" style="0" customWidth="1"/>
    <col min="2" max="2" width="9.00390625" style="44" customWidth="1"/>
    <col min="3" max="3" width="4.625" style="12" customWidth="1"/>
    <col min="4" max="4" width="6.125" style="0" customWidth="1"/>
    <col min="5" max="5" width="9.125" style="42" customWidth="1"/>
    <col min="6" max="6" width="8.00390625" style="0" customWidth="1"/>
  </cols>
  <sheetData>
    <row r="1" spans="1:9" ht="13.5">
      <c r="A1" s="13"/>
      <c r="B1" s="43"/>
      <c r="C1" s="14"/>
      <c r="D1" s="39"/>
      <c r="E1" s="53"/>
      <c r="F1" s="53"/>
      <c r="G1" s="53"/>
      <c r="H1" s="53"/>
      <c r="I1" s="53" t="s">
        <v>383</v>
      </c>
    </row>
    <row r="2" spans="1:9" ht="13.5">
      <c r="A2" s="13"/>
      <c r="B2" s="43"/>
      <c r="C2" s="14"/>
      <c r="D2" s="39"/>
      <c r="E2" s="53"/>
      <c r="F2" s="53"/>
      <c r="G2" s="53"/>
      <c r="H2" s="53"/>
      <c r="I2" s="53" t="s">
        <v>44</v>
      </c>
    </row>
    <row r="3" spans="1:9" ht="13.5">
      <c r="A3" s="13"/>
      <c r="B3" s="43"/>
      <c r="C3" s="14"/>
      <c r="D3" s="39"/>
      <c r="E3" s="53"/>
      <c r="F3" s="53"/>
      <c r="G3" s="53"/>
      <c r="H3" s="53"/>
      <c r="I3" s="53" t="s">
        <v>514</v>
      </c>
    </row>
    <row r="4" spans="1:7" ht="13.5" outlineLevel="1">
      <c r="A4" s="13"/>
      <c r="B4" s="43"/>
      <c r="C4" s="14"/>
      <c r="D4" s="14"/>
      <c r="E4" s="53"/>
      <c r="F4" s="53"/>
      <c r="G4" s="53"/>
    </row>
    <row r="5" spans="1:7" ht="12.75">
      <c r="A5" s="186"/>
      <c r="B5" s="187"/>
      <c r="C5" s="187"/>
      <c r="D5" s="187"/>
      <c r="E5" s="187"/>
      <c r="F5" s="187"/>
      <c r="G5" s="187"/>
    </row>
    <row r="6" spans="1:7" ht="12.75">
      <c r="A6" s="185" t="s">
        <v>97</v>
      </c>
      <c r="B6" s="185"/>
      <c r="C6" s="185"/>
      <c r="D6" s="185"/>
      <c r="E6" s="185"/>
      <c r="F6" s="185"/>
      <c r="G6" s="185"/>
    </row>
    <row r="7" spans="1:7" ht="12.75">
      <c r="A7" s="185" t="s">
        <v>498</v>
      </c>
      <c r="B7" s="185"/>
      <c r="C7" s="185"/>
      <c r="D7" s="185"/>
      <c r="E7" s="185"/>
      <c r="F7" s="185"/>
      <c r="G7" s="185"/>
    </row>
    <row r="8" spans="1:7" ht="12.75">
      <c r="A8" s="13"/>
      <c r="B8" s="43"/>
      <c r="C8" s="14"/>
      <c r="D8" s="14"/>
      <c r="E8" s="15"/>
      <c r="F8" s="14"/>
      <c r="G8" s="15"/>
    </row>
    <row r="9" spans="1:9" ht="45" customHeight="1">
      <c r="A9" s="73" t="s">
        <v>94</v>
      </c>
      <c r="B9" s="146" t="s">
        <v>39</v>
      </c>
      <c r="C9" s="146" t="s">
        <v>96</v>
      </c>
      <c r="D9" s="146" t="s">
        <v>497</v>
      </c>
      <c r="E9" s="146" t="s">
        <v>246</v>
      </c>
      <c r="F9" s="147" t="s">
        <v>93</v>
      </c>
      <c r="G9" s="148" t="s">
        <v>384</v>
      </c>
      <c r="H9" s="148" t="s">
        <v>369</v>
      </c>
      <c r="I9" s="148" t="s">
        <v>370</v>
      </c>
    </row>
    <row r="10" spans="1:9" ht="13.5">
      <c r="A10" s="46" t="s">
        <v>248</v>
      </c>
      <c r="B10" s="88" t="s">
        <v>250</v>
      </c>
      <c r="C10" s="80" t="s">
        <v>249</v>
      </c>
      <c r="D10" s="80" t="s">
        <v>249</v>
      </c>
      <c r="E10" s="80" t="s">
        <v>491</v>
      </c>
      <c r="F10" s="80" t="s">
        <v>250</v>
      </c>
      <c r="G10" s="95">
        <f>G12+G45+G51+G65+G87+G121+G137+G150+G156++G165</f>
        <v>12682.214</v>
      </c>
      <c r="H10" s="95">
        <f>H12+H45+H51+H65+H87+H121+H137+H150+H156++H165</f>
        <v>11459.532</v>
      </c>
      <c r="I10" s="164">
        <f>H10/G10*100</f>
        <v>90.35908083557018</v>
      </c>
    </row>
    <row r="11" spans="1:9" ht="13.5">
      <c r="A11" s="46" t="s">
        <v>272</v>
      </c>
      <c r="B11" s="88" t="s">
        <v>271</v>
      </c>
      <c r="C11" s="80" t="s">
        <v>249</v>
      </c>
      <c r="D11" s="80" t="s">
        <v>249</v>
      </c>
      <c r="E11" s="80" t="s">
        <v>491</v>
      </c>
      <c r="F11" s="80" t="s">
        <v>250</v>
      </c>
      <c r="G11" s="95">
        <f>G12+G45+G51+G65+G87+G121+G137+G150+G156</f>
        <v>10180.114</v>
      </c>
      <c r="H11" s="95">
        <f>H12+H45+H51+H65+H87+H121+H137+H150+H156</f>
        <v>9012.448</v>
      </c>
      <c r="I11" s="164">
        <f aca="true" t="shared" si="0" ref="I11:I76">H11/G11*100</f>
        <v>88.52993198307996</v>
      </c>
    </row>
    <row r="12" spans="1:9" ht="13.5">
      <c r="A12" s="47" t="s">
        <v>251</v>
      </c>
      <c r="B12" s="78">
        <v>984</v>
      </c>
      <c r="C12" s="75" t="s">
        <v>252</v>
      </c>
      <c r="D12" s="75" t="s">
        <v>249</v>
      </c>
      <c r="E12" s="75" t="s">
        <v>491</v>
      </c>
      <c r="F12" s="75" t="s">
        <v>250</v>
      </c>
      <c r="G12" s="95">
        <f>G13+G18+G23+G27</f>
        <v>5196.299999999999</v>
      </c>
      <c r="H12" s="95">
        <f>H13+H18+H23+H27</f>
        <v>4926.996</v>
      </c>
      <c r="I12" s="164">
        <f t="shared" si="0"/>
        <v>94.81738929623003</v>
      </c>
    </row>
    <row r="13" spans="1:9" ht="13.5">
      <c r="A13" s="47" t="s">
        <v>253</v>
      </c>
      <c r="B13" s="78">
        <v>984</v>
      </c>
      <c r="C13" s="75" t="s">
        <v>252</v>
      </c>
      <c r="D13" s="75" t="s">
        <v>254</v>
      </c>
      <c r="E13" s="75" t="s">
        <v>491</v>
      </c>
      <c r="F13" s="75" t="s">
        <v>250</v>
      </c>
      <c r="G13" s="95">
        <f aca="true" t="shared" si="1" ref="G13:H16">G14</f>
        <v>714.25</v>
      </c>
      <c r="H13" s="95">
        <f t="shared" si="1"/>
        <v>703.084</v>
      </c>
      <c r="I13" s="164">
        <f t="shared" si="0"/>
        <v>98.4366818340917</v>
      </c>
    </row>
    <row r="14" spans="1:9" ht="13.5">
      <c r="A14" s="47" t="s">
        <v>141</v>
      </c>
      <c r="B14" s="78">
        <v>984</v>
      </c>
      <c r="C14" s="75" t="s">
        <v>252</v>
      </c>
      <c r="D14" s="75" t="s">
        <v>254</v>
      </c>
      <c r="E14" s="75" t="s">
        <v>492</v>
      </c>
      <c r="F14" s="75" t="s">
        <v>250</v>
      </c>
      <c r="G14" s="95">
        <f t="shared" si="1"/>
        <v>714.25</v>
      </c>
      <c r="H14" s="95">
        <f t="shared" si="1"/>
        <v>703.084</v>
      </c>
      <c r="I14" s="164">
        <f t="shared" si="0"/>
        <v>98.4366818340917</v>
      </c>
    </row>
    <row r="15" spans="1:9" ht="13.5">
      <c r="A15" s="47" t="s">
        <v>88</v>
      </c>
      <c r="B15" s="78">
        <v>984</v>
      </c>
      <c r="C15" s="75" t="s">
        <v>252</v>
      </c>
      <c r="D15" s="75" t="s">
        <v>254</v>
      </c>
      <c r="E15" s="75" t="s">
        <v>462</v>
      </c>
      <c r="F15" s="75" t="s">
        <v>250</v>
      </c>
      <c r="G15" s="95">
        <f t="shared" si="1"/>
        <v>714.25</v>
      </c>
      <c r="H15" s="95">
        <f t="shared" si="1"/>
        <v>703.084</v>
      </c>
      <c r="I15" s="164">
        <f t="shared" si="0"/>
        <v>98.4366818340917</v>
      </c>
    </row>
    <row r="16" spans="1:9" ht="13.5">
      <c r="A16" s="29" t="s">
        <v>290</v>
      </c>
      <c r="B16" s="78">
        <v>984</v>
      </c>
      <c r="C16" s="75" t="s">
        <v>252</v>
      </c>
      <c r="D16" s="75" t="s">
        <v>254</v>
      </c>
      <c r="E16" s="75" t="s">
        <v>416</v>
      </c>
      <c r="F16" s="75" t="s">
        <v>250</v>
      </c>
      <c r="G16" s="95">
        <f t="shared" si="1"/>
        <v>714.25</v>
      </c>
      <c r="H16" s="95">
        <f t="shared" si="1"/>
        <v>703.084</v>
      </c>
      <c r="I16" s="164">
        <f t="shared" si="0"/>
        <v>98.4366818340917</v>
      </c>
    </row>
    <row r="17" spans="1:9" ht="13.5" customHeight="1">
      <c r="A17" s="47" t="s">
        <v>496</v>
      </c>
      <c r="B17" s="78">
        <v>984</v>
      </c>
      <c r="C17" s="75" t="s">
        <v>252</v>
      </c>
      <c r="D17" s="75" t="s">
        <v>254</v>
      </c>
      <c r="E17" s="75" t="s">
        <v>416</v>
      </c>
      <c r="F17" s="75" t="s">
        <v>463</v>
      </c>
      <c r="G17" s="95">
        <v>714.25</v>
      </c>
      <c r="H17" s="95">
        <v>703.084</v>
      </c>
      <c r="I17" s="164">
        <f t="shared" si="0"/>
        <v>98.4366818340917</v>
      </c>
    </row>
    <row r="18" spans="1:9" ht="27">
      <c r="A18" s="47" t="s">
        <v>255</v>
      </c>
      <c r="B18" s="78">
        <v>984</v>
      </c>
      <c r="C18" s="75" t="s">
        <v>252</v>
      </c>
      <c r="D18" s="75" t="s">
        <v>256</v>
      </c>
      <c r="E18" s="75" t="s">
        <v>491</v>
      </c>
      <c r="F18" s="75" t="s">
        <v>250</v>
      </c>
      <c r="G18" s="95">
        <f>G19</f>
        <v>2414.68</v>
      </c>
      <c r="H18" s="95">
        <f>H19</f>
        <v>2212.834</v>
      </c>
      <c r="I18" s="164">
        <f t="shared" si="0"/>
        <v>91.64087995096659</v>
      </c>
    </row>
    <row r="19" spans="1:9" ht="13.5">
      <c r="A19" s="47" t="s">
        <v>88</v>
      </c>
      <c r="B19" s="78">
        <v>984</v>
      </c>
      <c r="C19" s="75" t="s">
        <v>252</v>
      </c>
      <c r="D19" s="75" t="s">
        <v>256</v>
      </c>
      <c r="E19" s="75" t="s">
        <v>462</v>
      </c>
      <c r="F19" s="75" t="s">
        <v>250</v>
      </c>
      <c r="G19" s="95">
        <f>G20</f>
        <v>2414.68</v>
      </c>
      <c r="H19" s="95">
        <f>H20</f>
        <v>2212.834</v>
      </c>
      <c r="I19" s="164">
        <f t="shared" si="0"/>
        <v>91.64087995096659</v>
      </c>
    </row>
    <row r="20" spans="1:9" ht="13.5">
      <c r="A20" s="47" t="s">
        <v>182</v>
      </c>
      <c r="B20" s="78">
        <v>984</v>
      </c>
      <c r="C20" s="75" t="s">
        <v>252</v>
      </c>
      <c r="D20" s="75" t="s">
        <v>256</v>
      </c>
      <c r="E20" s="75" t="s">
        <v>417</v>
      </c>
      <c r="F20" s="75" t="s">
        <v>250</v>
      </c>
      <c r="G20" s="95">
        <f>G21+G22</f>
        <v>2414.68</v>
      </c>
      <c r="H20" s="95">
        <f>H21+H22</f>
        <v>2212.834</v>
      </c>
      <c r="I20" s="164">
        <f t="shared" si="0"/>
        <v>91.64087995096659</v>
      </c>
    </row>
    <row r="21" spans="1:9" ht="40.5">
      <c r="A21" s="47" t="s">
        <v>496</v>
      </c>
      <c r="B21" s="78">
        <v>984</v>
      </c>
      <c r="C21" s="75" t="s">
        <v>252</v>
      </c>
      <c r="D21" s="75" t="s">
        <v>256</v>
      </c>
      <c r="E21" s="75" t="s">
        <v>417</v>
      </c>
      <c r="F21" s="75" t="s">
        <v>463</v>
      </c>
      <c r="G21" s="95">
        <v>2136.24</v>
      </c>
      <c r="H21" s="95">
        <v>1959.762</v>
      </c>
      <c r="I21" s="164">
        <f t="shared" si="0"/>
        <v>91.73884956746433</v>
      </c>
    </row>
    <row r="22" spans="1:9" ht="13.5">
      <c r="A22" s="81" t="s">
        <v>482</v>
      </c>
      <c r="B22" s="78">
        <v>984</v>
      </c>
      <c r="C22" s="75" t="s">
        <v>252</v>
      </c>
      <c r="D22" s="75" t="s">
        <v>256</v>
      </c>
      <c r="E22" s="75" t="s">
        <v>417</v>
      </c>
      <c r="F22" s="75" t="s">
        <v>465</v>
      </c>
      <c r="G22" s="95">
        <v>278.44</v>
      </c>
      <c r="H22" s="95">
        <v>253.072</v>
      </c>
      <c r="I22" s="164">
        <f t="shared" si="0"/>
        <v>90.88924005171671</v>
      </c>
    </row>
    <row r="23" spans="1:9" ht="13.5">
      <c r="A23" s="47" t="s">
        <v>84</v>
      </c>
      <c r="B23" s="78">
        <v>984</v>
      </c>
      <c r="C23" s="75" t="s">
        <v>252</v>
      </c>
      <c r="D23" s="75" t="s">
        <v>29</v>
      </c>
      <c r="E23" s="75" t="s">
        <v>491</v>
      </c>
      <c r="F23" s="75" t="s">
        <v>250</v>
      </c>
      <c r="G23" s="95">
        <f aca="true" t="shared" si="2" ref="G23:H25">G24</f>
        <v>5</v>
      </c>
      <c r="H23" s="95">
        <f t="shared" si="2"/>
        <v>0</v>
      </c>
      <c r="I23" s="164">
        <f t="shared" si="0"/>
        <v>0</v>
      </c>
    </row>
    <row r="24" spans="1:9" ht="13.5">
      <c r="A24" s="47" t="s">
        <v>84</v>
      </c>
      <c r="B24" s="78">
        <v>984</v>
      </c>
      <c r="C24" s="75" t="s">
        <v>252</v>
      </c>
      <c r="D24" s="75" t="s">
        <v>29</v>
      </c>
      <c r="E24" s="75" t="s">
        <v>419</v>
      </c>
      <c r="F24" s="75" t="s">
        <v>250</v>
      </c>
      <c r="G24" s="95">
        <f t="shared" si="2"/>
        <v>5</v>
      </c>
      <c r="H24" s="95">
        <f t="shared" si="2"/>
        <v>0</v>
      </c>
      <c r="I24" s="164">
        <f t="shared" si="0"/>
        <v>0</v>
      </c>
    </row>
    <row r="25" spans="1:9" ht="13.5">
      <c r="A25" s="47" t="s">
        <v>85</v>
      </c>
      <c r="B25" s="78">
        <v>984</v>
      </c>
      <c r="C25" s="75" t="s">
        <v>252</v>
      </c>
      <c r="D25" s="75" t="s">
        <v>29</v>
      </c>
      <c r="E25" s="75" t="s">
        <v>420</v>
      </c>
      <c r="F25" s="75" t="s">
        <v>250</v>
      </c>
      <c r="G25" s="95">
        <f t="shared" si="2"/>
        <v>5</v>
      </c>
      <c r="H25" s="95">
        <f t="shared" si="2"/>
        <v>0</v>
      </c>
      <c r="I25" s="164">
        <f t="shared" si="0"/>
        <v>0</v>
      </c>
    </row>
    <row r="26" spans="1:9" ht="13.5">
      <c r="A26" s="68" t="s">
        <v>489</v>
      </c>
      <c r="B26" s="78">
        <v>984</v>
      </c>
      <c r="C26" s="75" t="s">
        <v>252</v>
      </c>
      <c r="D26" s="75" t="s">
        <v>29</v>
      </c>
      <c r="E26" s="75" t="s">
        <v>420</v>
      </c>
      <c r="F26" s="75" t="s">
        <v>466</v>
      </c>
      <c r="G26" s="95">
        <v>5</v>
      </c>
      <c r="H26" s="95">
        <v>0</v>
      </c>
      <c r="I26" s="164">
        <f t="shared" si="0"/>
        <v>0</v>
      </c>
    </row>
    <row r="27" spans="1:9" ht="13.5">
      <c r="A27" s="47" t="s">
        <v>257</v>
      </c>
      <c r="B27" s="78">
        <v>984</v>
      </c>
      <c r="C27" s="75" t="s">
        <v>252</v>
      </c>
      <c r="D27" s="75" t="s">
        <v>24</v>
      </c>
      <c r="E27" s="75" t="s">
        <v>491</v>
      </c>
      <c r="F27" s="75" t="s">
        <v>250</v>
      </c>
      <c r="G27" s="95">
        <f>+G28+G34</f>
        <v>2062.37</v>
      </c>
      <c r="H27" s="95">
        <f>+H28+H34</f>
        <v>2011.0780000000002</v>
      </c>
      <c r="I27" s="164">
        <f t="shared" si="0"/>
        <v>97.512958392529</v>
      </c>
    </row>
    <row r="28" spans="1:9" ht="13.5">
      <c r="A28" s="47" t="s">
        <v>88</v>
      </c>
      <c r="B28" s="78">
        <v>984</v>
      </c>
      <c r="C28" s="75" t="s">
        <v>252</v>
      </c>
      <c r="D28" s="75" t="s">
        <v>24</v>
      </c>
      <c r="E28" s="75" t="s">
        <v>493</v>
      </c>
      <c r="F28" s="75" t="s">
        <v>250</v>
      </c>
      <c r="G28" s="95">
        <f>G29</f>
        <v>1992.87</v>
      </c>
      <c r="H28" s="95">
        <f>H29</f>
        <v>1941.8980000000001</v>
      </c>
      <c r="I28" s="164">
        <f t="shared" si="0"/>
        <v>97.44228173438309</v>
      </c>
    </row>
    <row r="29" spans="1:9" ht="13.5">
      <c r="A29" s="47" t="s">
        <v>182</v>
      </c>
      <c r="B29" s="78">
        <v>984</v>
      </c>
      <c r="C29" s="75" t="s">
        <v>252</v>
      </c>
      <c r="D29" s="75" t="s">
        <v>24</v>
      </c>
      <c r="E29" s="75" t="s">
        <v>417</v>
      </c>
      <c r="F29" s="75" t="s">
        <v>250</v>
      </c>
      <c r="G29" s="95">
        <f>G30+G31+G33+G32</f>
        <v>1992.87</v>
      </c>
      <c r="H29" s="95">
        <f>H30+H31+H33+H32</f>
        <v>1941.8980000000001</v>
      </c>
      <c r="I29" s="164">
        <f t="shared" si="0"/>
        <v>97.44228173438309</v>
      </c>
    </row>
    <row r="30" spans="1:9" ht="40.5">
      <c r="A30" s="47" t="s">
        <v>496</v>
      </c>
      <c r="B30" s="78">
        <v>984</v>
      </c>
      <c r="C30" s="75" t="s">
        <v>252</v>
      </c>
      <c r="D30" s="75" t="s">
        <v>24</v>
      </c>
      <c r="E30" s="75" t="s">
        <v>417</v>
      </c>
      <c r="F30" s="75" t="s">
        <v>463</v>
      </c>
      <c r="G30" s="95">
        <v>1208.1</v>
      </c>
      <c r="H30" s="95">
        <v>1202.577</v>
      </c>
      <c r="I30" s="164">
        <f t="shared" si="0"/>
        <v>99.54283585795879</v>
      </c>
    </row>
    <row r="31" spans="1:9" ht="13.5">
      <c r="A31" s="81" t="s">
        <v>482</v>
      </c>
      <c r="B31" s="78">
        <v>984</v>
      </c>
      <c r="C31" s="75" t="s">
        <v>252</v>
      </c>
      <c r="D31" s="75" t="s">
        <v>24</v>
      </c>
      <c r="E31" s="75" t="s">
        <v>417</v>
      </c>
      <c r="F31" s="75" t="s">
        <v>465</v>
      </c>
      <c r="G31" s="95">
        <v>780.77</v>
      </c>
      <c r="H31" s="95">
        <v>737.508</v>
      </c>
      <c r="I31" s="164">
        <f t="shared" si="0"/>
        <v>94.45905964624666</v>
      </c>
    </row>
    <row r="32" spans="1:9" ht="13.5" hidden="1" outlineLevel="1">
      <c r="A32" s="81" t="s">
        <v>107</v>
      </c>
      <c r="B32" s="78">
        <v>985</v>
      </c>
      <c r="C32" s="75" t="s">
        <v>252</v>
      </c>
      <c r="D32" s="75" t="s">
        <v>24</v>
      </c>
      <c r="E32" s="75" t="s">
        <v>293</v>
      </c>
      <c r="F32" s="75" t="s">
        <v>106</v>
      </c>
      <c r="G32" s="95"/>
      <c r="H32" s="95"/>
      <c r="I32" s="164" t="e">
        <f t="shared" si="0"/>
        <v>#DIV/0!</v>
      </c>
    </row>
    <row r="33" spans="1:9" ht="13.5" collapsed="1">
      <c r="A33" s="81" t="s">
        <v>489</v>
      </c>
      <c r="B33" s="78">
        <v>984</v>
      </c>
      <c r="C33" s="75" t="s">
        <v>252</v>
      </c>
      <c r="D33" s="75" t="s">
        <v>24</v>
      </c>
      <c r="E33" s="75" t="s">
        <v>417</v>
      </c>
      <c r="F33" s="75" t="s">
        <v>466</v>
      </c>
      <c r="G33" s="95">
        <v>4</v>
      </c>
      <c r="H33" s="95">
        <v>1.813</v>
      </c>
      <c r="I33" s="164">
        <f t="shared" si="0"/>
        <v>45.324999999999996</v>
      </c>
    </row>
    <row r="34" spans="1:9" ht="27">
      <c r="A34" s="47" t="s">
        <v>162</v>
      </c>
      <c r="B34" s="78">
        <v>984</v>
      </c>
      <c r="C34" s="75" t="s">
        <v>252</v>
      </c>
      <c r="D34" s="75" t="s">
        <v>24</v>
      </c>
      <c r="E34" s="75" t="s">
        <v>421</v>
      </c>
      <c r="F34" s="75" t="s">
        <v>250</v>
      </c>
      <c r="G34" s="95">
        <f>G35+G39+G42+G37</f>
        <v>69.5</v>
      </c>
      <c r="H34" s="95">
        <f>H35+H39+H42+H37</f>
        <v>69.18</v>
      </c>
      <c r="I34" s="164">
        <f t="shared" si="0"/>
        <v>99.53956834532374</v>
      </c>
    </row>
    <row r="35" spans="1:9" ht="13.5" outlineLevel="1">
      <c r="A35" s="79" t="s">
        <v>91</v>
      </c>
      <c r="B35" s="78">
        <v>984</v>
      </c>
      <c r="C35" s="75" t="s">
        <v>252</v>
      </c>
      <c r="D35" s="75" t="s">
        <v>24</v>
      </c>
      <c r="E35" s="75" t="s">
        <v>422</v>
      </c>
      <c r="F35" s="75" t="s">
        <v>250</v>
      </c>
      <c r="G35" s="95">
        <f>G36</f>
        <v>60</v>
      </c>
      <c r="H35" s="95">
        <f>H36</f>
        <v>60</v>
      </c>
      <c r="I35" s="164">
        <f t="shared" si="0"/>
        <v>100</v>
      </c>
    </row>
    <row r="36" spans="1:9" ht="13.5" outlineLevel="1">
      <c r="A36" s="79" t="s">
        <v>469</v>
      </c>
      <c r="B36" s="78">
        <v>984</v>
      </c>
      <c r="C36" s="75" t="s">
        <v>252</v>
      </c>
      <c r="D36" s="75" t="s">
        <v>24</v>
      </c>
      <c r="E36" s="75" t="s">
        <v>422</v>
      </c>
      <c r="F36" s="75" t="s">
        <v>467</v>
      </c>
      <c r="G36" s="95">
        <v>60</v>
      </c>
      <c r="H36" s="95">
        <v>60</v>
      </c>
      <c r="I36" s="164">
        <f t="shared" si="0"/>
        <v>100</v>
      </c>
    </row>
    <row r="37" spans="1:9" ht="13.5" outlineLevel="1">
      <c r="A37" s="79" t="s">
        <v>499</v>
      </c>
      <c r="B37" s="78">
        <v>984</v>
      </c>
      <c r="C37" s="75" t="s">
        <v>252</v>
      </c>
      <c r="D37" s="75" t="s">
        <v>24</v>
      </c>
      <c r="E37" s="75" t="s">
        <v>468</v>
      </c>
      <c r="F37" s="75" t="s">
        <v>250</v>
      </c>
      <c r="G37" s="95">
        <v>0.5</v>
      </c>
      <c r="H37" s="95">
        <v>0.5</v>
      </c>
      <c r="I37" s="164">
        <v>100</v>
      </c>
    </row>
    <row r="38" spans="1:9" ht="13.5" outlineLevel="1">
      <c r="A38" s="79" t="s">
        <v>469</v>
      </c>
      <c r="B38" s="78">
        <v>984</v>
      </c>
      <c r="C38" s="75" t="s">
        <v>252</v>
      </c>
      <c r="D38" s="75" t="s">
        <v>24</v>
      </c>
      <c r="E38" s="75" t="s">
        <v>468</v>
      </c>
      <c r="F38" s="75" t="s">
        <v>467</v>
      </c>
      <c r="G38" s="95">
        <v>0.5</v>
      </c>
      <c r="H38" s="95">
        <v>0.5</v>
      </c>
      <c r="I38" s="164">
        <v>100</v>
      </c>
    </row>
    <row r="39" spans="1:9" ht="27">
      <c r="A39" s="47" t="s">
        <v>188</v>
      </c>
      <c r="B39" s="78">
        <v>984</v>
      </c>
      <c r="C39" s="75" t="s">
        <v>252</v>
      </c>
      <c r="D39" s="75" t="s">
        <v>24</v>
      </c>
      <c r="E39" s="75" t="s">
        <v>426</v>
      </c>
      <c r="F39" s="75" t="s">
        <v>250</v>
      </c>
      <c r="G39" s="95">
        <f>G40</f>
        <v>1</v>
      </c>
      <c r="H39" s="95">
        <f>H40</f>
        <v>1</v>
      </c>
      <c r="I39" s="164">
        <f t="shared" si="0"/>
        <v>100</v>
      </c>
    </row>
    <row r="40" spans="1:9" ht="13.5">
      <c r="A40" s="47" t="s">
        <v>90</v>
      </c>
      <c r="B40" s="78">
        <v>984</v>
      </c>
      <c r="C40" s="75" t="s">
        <v>252</v>
      </c>
      <c r="D40" s="75" t="s">
        <v>24</v>
      </c>
      <c r="E40" s="75" t="s">
        <v>427</v>
      </c>
      <c r="F40" s="75" t="s">
        <v>250</v>
      </c>
      <c r="G40" s="95">
        <f>G41</f>
        <v>1</v>
      </c>
      <c r="H40" s="95">
        <f>H41</f>
        <v>1</v>
      </c>
      <c r="I40" s="164">
        <f t="shared" si="0"/>
        <v>100</v>
      </c>
    </row>
    <row r="41" spans="1:9" ht="13.5">
      <c r="A41" s="81" t="s">
        <v>482</v>
      </c>
      <c r="B41" s="78">
        <v>984</v>
      </c>
      <c r="C41" s="75" t="s">
        <v>252</v>
      </c>
      <c r="D41" s="75" t="s">
        <v>24</v>
      </c>
      <c r="E41" s="75" t="s">
        <v>427</v>
      </c>
      <c r="F41" s="75" t="s">
        <v>465</v>
      </c>
      <c r="G41" s="95">
        <v>1</v>
      </c>
      <c r="H41" s="95">
        <v>1</v>
      </c>
      <c r="I41" s="164">
        <f t="shared" si="0"/>
        <v>100</v>
      </c>
    </row>
    <row r="42" spans="1:9" ht="13.5">
      <c r="A42" s="47" t="s">
        <v>258</v>
      </c>
      <c r="B42" s="78">
        <v>984</v>
      </c>
      <c r="C42" s="75" t="s">
        <v>252</v>
      </c>
      <c r="D42" s="75" t="s">
        <v>24</v>
      </c>
      <c r="E42" s="75" t="s">
        <v>428</v>
      </c>
      <c r="F42" s="75" t="s">
        <v>250</v>
      </c>
      <c r="G42" s="95">
        <f>G43</f>
        <v>8</v>
      </c>
      <c r="H42" s="95">
        <f>H43</f>
        <v>7.68</v>
      </c>
      <c r="I42" s="164">
        <f t="shared" si="0"/>
        <v>96</v>
      </c>
    </row>
    <row r="43" spans="1:9" ht="13.5">
      <c r="A43" s="29" t="s">
        <v>257</v>
      </c>
      <c r="B43" s="78">
        <v>984</v>
      </c>
      <c r="C43" s="75" t="s">
        <v>252</v>
      </c>
      <c r="D43" s="75" t="s">
        <v>24</v>
      </c>
      <c r="E43" s="75" t="s">
        <v>429</v>
      </c>
      <c r="F43" s="75" t="s">
        <v>250</v>
      </c>
      <c r="G43" s="95">
        <f>G44</f>
        <v>8</v>
      </c>
      <c r="H43" s="95">
        <f>H44</f>
        <v>7.68</v>
      </c>
      <c r="I43" s="164">
        <f t="shared" si="0"/>
        <v>96</v>
      </c>
    </row>
    <row r="44" spans="1:9" ht="13.5">
      <c r="A44" s="81" t="s">
        <v>489</v>
      </c>
      <c r="B44" s="78">
        <v>984</v>
      </c>
      <c r="C44" s="75" t="s">
        <v>252</v>
      </c>
      <c r="D44" s="75" t="s">
        <v>24</v>
      </c>
      <c r="E44" s="75" t="s">
        <v>429</v>
      </c>
      <c r="F44" s="75" t="s">
        <v>466</v>
      </c>
      <c r="G44" s="95">
        <v>8</v>
      </c>
      <c r="H44" s="95">
        <v>7.68</v>
      </c>
      <c r="I44" s="164">
        <f t="shared" si="0"/>
        <v>96</v>
      </c>
    </row>
    <row r="45" spans="1:9" ht="13.5">
      <c r="A45" s="82" t="s">
        <v>259</v>
      </c>
      <c r="B45" s="78">
        <v>984</v>
      </c>
      <c r="C45" s="83" t="s">
        <v>254</v>
      </c>
      <c r="D45" s="83" t="s">
        <v>249</v>
      </c>
      <c r="E45" s="83" t="s">
        <v>491</v>
      </c>
      <c r="F45" s="83" t="s">
        <v>250</v>
      </c>
      <c r="G45" s="95">
        <f aca="true" t="shared" si="3" ref="G45:H47">G46</f>
        <v>161.6</v>
      </c>
      <c r="H45" s="95">
        <f t="shared" si="3"/>
        <v>161.6</v>
      </c>
      <c r="I45" s="164">
        <f t="shared" si="0"/>
        <v>100</v>
      </c>
    </row>
    <row r="46" spans="1:9" ht="13.5">
      <c r="A46" s="47" t="s">
        <v>260</v>
      </c>
      <c r="B46" s="78">
        <v>984</v>
      </c>
      <c r="C46" s="75" t="s">
        <v>254</v>
      </c>
      <c r="D46" s="75" t="s">
        <v>261</v>
      </c>
      <c r="E46" s="75" t="s">
        <v>491</v>
      </c>
      <c r="F46" s="75" t="s">
        <v>250</v>
      </c>
      <c r="G46" s="95">
        <f t="shared" si="3"/>
        <v>161.6</v>
      </c>
      <c r="H46" s="95">
        <f t="shared" si="3"/>
        <v>161.6</v>
      </c>
      <c r="I46" s="164">
        <f t="shared" si="0"/>
        <v>100</v>
      </c>
    </row>
    <row r="47" spans="1:9" ht="13.5">
      <c r="A47" s="47" t="s">
        <v>88</v>
      </c>
      <c r="B47" s="78">
        <v>984</v>
      </c>
      <c r="C47" s="75" t="s">
        <v>254</v>
      </c>
      <c r="D47" s="75" t="s">
        <v>261</v>
      </c>
      <c r="E47" s="75" t="s">
        <v>462</v>
      </c>
      <c r="F47" s="75" t="s">
        <v>250</v>
      </c>
      <c r="G47" s="95">
        <f t="shared" si="3"/>
        <v>161.6</v>
      </c>
      <c r="H47" s="95">
        <f t="shared" si="3"/>
        <v>161.6</v>
      </c>
      <c r="I47" s="164">
        <f t="shared" si="0"/>
        <v>100</v>
      </c>
    </row>
    <row r="48" spans="1:9" ht="24.75" customHeight="1">
      <c r="A48" s="47" t="s">
        <v>275</v>
      </c>
      <c r="B48" s="78">
        <v>984</v>
      </c>
      <c r="C48" s="75" t="s">
        <v>254</v>
      </c>
      <c r="D48" s="75" t="s">
        <v>261</v>
      </c>
      <c r="E48" s="75" t="s">
        <v>432</v>
      </c>
      <c r="F48" s="75" t="s">
        <v>250</v>
      </c>
      <c r="G48" s="95">
        <f>G49+G50</f>
        <v>161.6</v>
      </c>
      <c r="H48" s="95">
        <f>H49+H50</f>
        <v>161.6</v>
      </c>
      <c r="I48" s="164">
        <f t="shared" si="0"/>
        <v>100</v>
      </c>
    </row>
    <row r="49" spans="1:9" ht="40.5">
      <c r="A49" s="47" t="s">
        <v>496</v>
      </c>
      <c r="B49" s="78">
        <v>984</v>
      </c>
      <c r="C49" s="75" t="s">
        <v>254</v>
      </c>
      <c r="D49" s="75" t="s">
        <v>261</v>
      </c>
      <c r="E49" s="75" t="s">
        <v>432</v>
      </c>
      <c r="F49" s="75" t="s">
        <v>463</v>
      </c>
      <c r="G49" s="95">
        <v>161.6</v>
      </c>
      <c r="H49" s="95">
        <v>161.6</v>
      </c>
      <c r="I49" s="164">
        <f t="shared" si="0"/>
        <v>100</v>
      </c>
    </row>
    <row r="50" spans="1:9" ht="13.5" hidden="1">
      <c r="A50" s="81" t="s">
        <v>165</v>
      </c>
      <c r="B50" s="78">
        <v>984</v>
      </c>
      <c r="C50" s="75" t="s">
        <v>254</v>
      </c>
      <c r="D50" s="75" t="s">
        <v>261</v>
      </c>
      <c r="E50" s="75" t="s">
        <v>432</v>
      </c>
      <c r="F50" s="75" t="s">
        <v>465</v>
      </c>
      <c r="G50" s="95">
        <v>0</v>
      </c>
      <c r="H50" s="95">
        <v>0</v>
      </c>
      <c r="I50" s="164" t="e">
        <f t="shared" si="0"/>
        <v>#DIV/0!</v>
      </c>
    </row>
    <row r="51" spans="1:9" ht="13.5">
      <c r="A51" s="47" t="s">
        <v>262</v>
      </c>
      <c r="B51" s="78">
        <v>984</v>
      </c>
      <c r="C51" s="75" t="s">
        <v>261</v>
      </c>
      <c r="D51" s="75" t="s">
        <v>249</v>
      </c>
      <c r="E51" s="75" t="s">
        <v>491</v>
      </c>
      <c r="F51" s="75" t="s">
        <v>250</v>
      </c>
      <c r="G51" s="95">
        <f>G52+G60</f>
        <v>332</v>
      </c>
      <c r="H51" s="95">
        <f>H52+H60</f>
        <v>331.841</v>
      </c>
      <c r="I51" s="164">
        <f t="shared" si="0"/>
        <v>99.95210843373495</v>
      </c>
    </row>
    <row r="52" spans="1:9" ht="27">
      <c r="A52" s="49" t="s">
        <v>25</v>
      </c>
      <c r="B52" s="78">
        <v>984</v>
      </c>
      <c r="C52" s="75" t="s">
        <v>261</v>
      </c>
      <c r="D52" s="75" t="s">
        <v>263</v>
      </c>
      <c r="E52" s="75" t="s">
        <v>491</v>
      </c>
      <c r="F52" s="75" t="s">
        <v>250</v>
      </c>
      <c r="G52" s="95">
        <f>G53</f>
        <v>327</v>
      </c>
      <c r="H52" s="95">
        <f>H53</f>
        <v>326.841</v>
      </c>
      <c r="I52" s="164">
        <f t="shared" si="0"/>
        <v>99.95137614678899</v>
      </c>
    </row>
    <row r="53" spans="1:9" ht="13.5">
      <c r="A53" s="47" t="s">
        <v>281</v>
      </c>
      <c r="B53" s="78">
        <v>984</v>
      </c>
      <c r="C53" s="75" t="s">
        <v>261</v>
      </c>
      <c r="D53" s="75" t="s">
        <v>263</v>
      </c>
      <c r="E53" s="75" t="s">
        <v>445</v>
      </c>
      <c r="F53" s="75" t="s">
        <v>250</v>
      </c>
      <c r="G53" s="95">
        <f>G54+G57</f>
        <v>327</v>
      </c>
      <c r="H53" s="95">
        <f>H54+H57</f>
        <v>326.841</v>
      </c>
      <c r="I53" s="164">
        <f t="shared" si="0"/>
        <v>99.95137614678899</v>
      </c>
    </row>
    <row r="54" spans="1:9" ht="13.5">
      <c r="A54" s="47" t="s">
        <v>148</v>
      </c>
      <c r="B54" s="78">
        <v>984</v>
      </c>
      <c r="C54" s="75" t="s">
        <v>261</v>
      </c>
      <c r="D54" s="75" t="s">
        <v>263</v>
      </c>
      <c r="E54" s="75" t="s">
        <v>446</v>
      </c>
      <c r="F54" s="75" t="s">
        <v>250</v>
      </c>
      <c r="G54" s="95">
        <f>G55</f>
        <v>312</v>
      </c>
      <c r="H54" s="95">
        <f>H55</f>
        <v>311.841</v>
      </c>
      <c r="I54" s="164">
        <f t="shared" si="0"/>
        <v>99.94903846153846</v>
      </c>
    </row>
    <row r="55" spans="1:9" ht="13.5">
      <c r="A55" s="47" t="s">
        <v>159</v>
      </c>
      <c r="B55" s="78">
        <v>984</v>
      </c>
      <c r="C55" s="75" t="s">
        <v>261</v>
      </c>
      <c r="D55" s="75" t="s">
        <v>263</v>
      </c>
      <c r="E55" s="75" t="s">
        <v>447</v>
      </c>
      <c r="F55" s="75" t="s">
        <v>250</v>
      </c>
      <c r="G55" s="95">
        <f>G56</f>
        <v>312</v>
      </c>
      <c r="H55" s="95">
        <f>H56</f>
        <v>311.841</v>
      </c>
      <c r="I55" s="164">
        <f t="shared" si="0"/>
        <v>99.94903846153846</v>
      </c>
    </row>
    <row r="56" spans="1:9" ht="13.5">
      <c r="A56" s="81" t="s">
        <v>482</v>
      </c>
      <c r="B56" s="78">
        <v>984</v>
      </c>
      <c r="C56" s="75" t="s">
        <v>261</v>
      </c>
      <c r="D56" s="75" t="s">
        <v>263</v>
      </c>
      <c r="E56" s="75" t="s">
        <v>447</v>
      </c>
      <c r="F56" s="75" t="s">
        <v>465</v>
      </c>
      <c r="G56" s="95">
        <v>312</v>
      </c>
      <c r="H56" s="95">
        <v>311.841</v>
      </c>
      <c r="I56" s="164">
        <f t="shared" si="0"/>
        <v>99.94903846153846</v>
      </c>
    </row>
    <row r="57" spans="1:9" ht="27">
      <c r="A57" s="47" t="s">
        <v>162</v>
      </c>
      <c r="B57" s="78">
        <v>984</v>
      </c>
      <c r="C57" s="75" t="s">
        <v>261</v>
      </c>
      <c r="D57" s="75" t="s">
        <v>263</v>
      </c>
      <c r="E57" s="75" t="s">
        <v>448</v>
      </c>
      <c r="F57" s="75" t="s">
        <v>250</v>
      </c>
      <c r="G57" s="95">
        <f>G58</f>
        <v>15</v>
      </c>
      <c r="H57" s="95">
        <f>H58</f>
        <v>15</v>
      </c>
      <c r="I57" s="164">
        <f t="shared" si="0"/>
        <v>100</v>
      </c>
    </row>
    <row r="58" spans="1:9" ht="27">
      <c r="A58" s="94" t="s">
        <v>307</v>
      </c>
      <c r="B58" s="78">
        <v>984</v>
      </c>
      <c r="C58" s="75" t="s">
        <v>261</v>
      </c>
      <c r="D58" s="75" t="s">
        <v>263</v>
      </c>
      <c r="E58" s="75" t="s">
        <v>449</v>
      </c>
      <c r="F58" s="75" t="s">
        <v>250</v>
      </c>
      <c r="G58" s="95">
        <f>G59</f>
        <v>15</v>
      </c>
      <c r="H58" s="95">
        <f>H59</f>
        <v>15</v>
      </c>
      <c r="I58" s="164">
        <f t="shared" si="0"/>
        <v>100</v>
      </c>
    </row>
    <row r="59" spans="1:9" ht="13.5">
      <c r="A59" s="79" t="s">
        <v>469</v>
      </c>
      <c r="B59" s="78">
        <v>984</v>
      </c>
      <c r="C59" s="75" t="s">
        <v>261</v>
      </c>
      <c r="D59" s="75" t="s">
        <v>263</v>
      </c>
      <c r="E59" s="75" t="s">
        <v>449</v>
      </c>
      <c r="F59" s="75" t="s">
        <v>467</v>
      </c>
      <c r="G59" s="95">
        <v>15</v>
      </c>
      <c r="H59" s="95">
        <v>15</v>
      </c>
      <c r="I59" s="164">
        <f t="shared" si="0"/>
        <v>100</v>
      </c>
    </row>
    <row r="60" spans="1:9" ht="15.75" customHeight="1">
      <c r="A60" s="48" t="s">
        <v>366</v>
      </c>
      <c r="B60" s="78">
        <v>984</v>
      </c>
      <c r="C60" s="75" t="s">
        <v>261</v>
      </c>
      <c r="D60" s="75" t="s">
        <v>363</v>
      </c>
      <c r="E60" s="75" t="s">
        <v>491</v>
      </c>
      <c r="F60" s="75" t="s">
        <v>250</v>
      </c>
      <c r="G60" s="95">
        <f aca="true" t="shared" si="4" ref="G60:H63">G61</f>
        <v>5</v>
      </c>
      <c r="H60" s="95">
        <f t="shared" si="4"/>
        <v>5</v>
      </c>
      <c r="I60" s="164">
        <f t="shared" si="0"/>
        <v>100</v>
      </c>
    </row>
    <row r="61" spans="1:9" ht="13.5">
      <c r="A61" s="79" t="s">
        <v>281</v>
      </c>
      <c r="B61" s="78">
        <v>984</v>
      </c>
      <c r="C61" s="75" t="s">
        <v>261</v>
      </c>
      <c r="D61" s="75" t="s">
        <v>363</v>
      </c>
      <c r="E61" s="75" t="s">
        <v>445</v>
      </c>
      <c r="F61" s="75" t="s">
        <v>250</v>
      </c>
      <c r="G61" s="95">
        <f t="shared" si="4"/>
        <v>5</v>
      </c>
      <c r="H61" s="95">
        <f t="shared" si="4"/>
        <v>5</v>
      </c>
      <c r="I61" s="164">
        <f t="shared" si="0"/>
        <v>100</v>
      </c>
    </row>
    <row r="62" spans="1:9" ht="27">
      <c r="A62" s="47" t="s">
        <v>162</v>
      </c>
      <c r="B62" s="78">
        <v>984</v>
      </c>
      <c r="C62" s="75" t="s">
        <v>261</v>
      </c>
      <c r="D62" s="75" t="s">
        <v>363</v>
      </c>
      <c r="E62" s="75" t="s">
        <v>448</v>
      </c>
      <c r="F62" s="75" t="s">
        <v>250</v>
      </c>
      <c r="G62" s="95">
        <f t="shared" si="4"/>
        <v>5</v>
      </c>
      <c r="H62" s="95">
        <f t="shared" si="4"/>
        <v>5</v>
      </c>
      <c r="I62" s="164">
        <f t="shared" si="0"/>
        <v>100</v>
      </c>
    </row>
    <row r="63" spans="1:9" ht="27">
      <c r="A63" s="47" t="s">
        <v>367</v>
      </c>
      <c r="B63" s="78">
        <v>984</v>
      </c>
      <c r="C63" s="75" t="s">
        <v>261</v>
      </c>
      <c r="D63" s="75" t="s">
        <v>363</v>
      </c>
      <c r="E63" s="75" t="s">
        <v>450</v>
      </c>
      <c r="F63" s="75" t="s">
        <v>250</v>
      </c>
      <c r="G63" s="95">
        <f t="shared" si="4"/>
        <v>5</v>
      </c>
      <c r="H63" s="95">
        <f t="shared" si="4"/>
        <v>5</v>
      </c>
      <c r="I63" s="164">
        <f t="shared" si="0"/>
        <v>100</v>
      </c>
    </row>
    <row r="64" spans="1:9" ht="13.5">
      <c r="A64" s="79" t="s">
        <v>469</v>
      </c>
      <c r="B64" s="78">
        <v>984</v>
      </c>
      <c r="C64" s="75" t="s">
        <v>261</v>
      </c>
      <c r="D64" s="75" t="s">
        <v>363</v>
      </c>
      <c r="E64" s="75" t="s">
        <v>450</v>
      </c>
      <c r="F64" s="75" t="s">
        <v>467</v>
      </c>
      <c r="G64" s="95">
        <v>5</v>
      </c>
      <c r="H64" s="95">
        <v>5</v>
      </c>
      <c r="I64" s="164">
        <f t="shared" si="0"/>
        <v>100</v>
      </c>
    </row>
    <row r="65" spans="1:9" ht="13.5">
      <c r="A65" s="47" t="s">
        <v>27</v>
      </c>
      <c r="B65" s="78">
        <v>984</v>
      </c>
      <c r="C65" s="75" t="s">
        <v>256</v>
      </c>
      <c r="D65" s="75" t="s">
        <v>249</v>
      </c>
      <c r="E65" s="75" t="s">
        <v>491</v>
      </c>
      <c r="F65" s="75" t="s">
        <v>250</v>
      </c>
      <c r="G65" s="95">
        <f>G66+G71+G76</f>
        <v>1500.23</v>
      </c>
      <c r="H65" s="95">
        <f>H66+H71+H76</f>
        <v>935.382</v>
      </c>
      <c r="I65" s="164">
        <f t="shared" si="0"/>
        <v>62.34923978323324</v>
      </c>
    </row>
    <row r="66" spans="1:9" ht="13.5" hidden="1" outlineLevel="1">
      <c r="A66" s="47" t="s">
        <v>118</v>
      </c>
      <c r="B66" s="78">
        <v>984</v>
      </c>
      <c r="C66" s="75" t="s">
        <v>256</v>
      </c>
      <c r="D66" s="75" t="s">
        <v>252</v>
      </c>
      <c r="E66" s="75" t="s">
        <v>89</v>
      </c>
      <c r="F66" s="75" t="s">
        <v>250</v>
      </c>
      <c r="G66" s="95">
        <f aca="true" t="shared" si="5" ref="G66:H69">G67</f>
        <v>0</v>
      </c>
      <c r="H66" s="95">
        <f t="shared" si="5"/>
        <v>0</v>
      </c>
      <c r="I66" s="164" t="e">
        <f t="shared" si="0"/>
        <v>#DIV/0!</v>
      </c>
    </row>
    <row r="67" spans="1:9" ht="13.5" hidden="1" outlineLevel="1">
      <c r="A67" s="47" t="s">
        <v>286</v>
      </c>
      <c r="B67" s="78">
        <v>984</v>
      </c>
      <c r="C67" s="75" t="s">
        <v>256</v>
      </c>
      <c r="D67" s="75" t="s">
        <v>252</v>
      </c>
      <c r="E67" s="75" t="s">
        <v>171</v>
      </c>
      <c r="F67" s="75" t="s">
        <v>250</v>
      </c>
      <c r="G67" s="95">
        <f t="shared" si="5"/>
        <v>0</v>
      </c>
      <c r="H67" s="95">
        <f t="shared" si="5"/>
        <v>0</v>
      </c>
      <c r="I67" s="164" t="e">
        <f t="shared" si="0"/>
        <v>#DIV/0!</v>
      </c>
    </row>
    <row r="68" spans="1:9" ht="13.5" hidden="1" outlineLevel="1">
      <c r="A68" s="47" t="s">
        <v>148</v>
      </c>
      <c r="B68" s="78">
        <v>984</v>
      </c>
      <c r="C68" s="75" t="s">
        <v>256</v>
      </c>
      <c r="D68" s="75" t="s">
        <v>252</v>
      </c>
      <c r="E68" s="75" t="s">
        <v>172</v>
      </c>
      <c r="F68" s="75" t="s">
        <v>250</v>
      </c>
      <c r="G68" s="95">
        <f t="shared" si="5"/>
        <v>0</v>
      </c>
      <c r="H68" s="95">
        <f t="shared" si="5"/>
        <v>0</v>
      </c>
      <c r="I68" s="164" t="e">
        <f t="shared" si="0"/>
        <v>#DIV/0!</v>
      </c>
    </row>
    <row r="69" spans="1:9" ht="13.5" hidden="1" outlineLevel="1">
      <c r="A69" s="47" t="s">
        <v>174</v>
      </c>
      <c r="B69" s="78">
        <v>984</v>
      </c>
      <c r="C69" s="75" t="s">
        <v>256</v>
      </c>
      <c r="D69" s="75" t="s">
        <v>252</v>
      </c>
      <c r="E69" s="75" t="s">
        <v>173</v>
      </c>
      <c r="F69" s="75" t="s">
        <v>250</v>
      </c>
      <c r="G69" s="95">
        <f t="shared" si="5"/>
        <v>0</v>
      </c>
      <c r="H69" s="95">
        <f t="shared" si="5"/>
        <v>0</v>
      </c>
      <c r="I69" s="164" t="e">
        <f t="shared" si="0"/>
        <v>#DIV/0!</v>
      </c>
    </row>
    <row r="70" spans="1:9" ht="13.5" hidden="1" outlineLevel="1">
      <c r="A70" s="81" t="s">
        <v>165</v>
      </c>
      <c r="B70" s="78">
        <v>984</v>
      </c>
      <c r="C70" s="75" t="s">
        <v>256</v>
      </c>
      <c r="D70" s="75" t="s">
        <v>252</v>
      </c>
      <c r="E70" s="75" t="s">
        <v>173</v>
      </c>
      <c r="F70" s="75" t="s">
        <v>164</v>
      </c>
      <c r="G70" s="95"/>
      <c r="H70" s="95"/>
      <c r="I70" s="164" t="e">
        <f t="shared" si="0"/>
        <v>#DIV/0!</v>
      </c>
    </row>
    <row r="71" spans="1:9" ht="13.5" collapsed="1">
      <c r="A71" s="47" t="s">
        <v>103</v>
      </c>
      <c r="B71" s="78">
        <v>984</v>
      </c>
      <c r="C71" s="75" t="s">
        <v>256</v>
      </c>
      <c r="D71" s="75" t="s">
        <v>263</v>
      </c>
      <c r="E71" s="75" t="s">
        <v>491</v>
      </c>
      <c r="F71" s="75" t="s">
        <v>250</v>
      </c>
      <c r="G71" s="95">
        <f aca="true" t="shared" si="6" ref="G71:H74">G72</f>
        <v>1457.83</v>
      </c>
      <c r="H71" s="95">
        <f t="shared" si="6"/>
        <v>894.107</v>
      </c>
      <c r="I71" s="164">
        <f t="shared" si="0"/>
        <v>61.33136236735422</v>
      </c>
    </row>
    <row r="72" spans="1:9" ht="14.25" customHeight="1">
      <c r="A72" s="47" t="s">
        <v>288</v>
      </c>
      <c r="B72" s="78">
        <v>984</v>
      </c>
      <c r="C72" s="75" t="s">
        <v>256</v>
      </c>
      <c r="D72" s="75" t="s">
        <v>263</v>
      </c>
      <c r="E72" s="75" t="s">
        <v>436</v>
      </c>
      <c r="F72" s="75" t="s">
        <v>250</v>
      </c>
      <c r="G72" s="95">
        <f t="shared" si="6"/>
        <v>1457.83</v>
      </c>
      <c r="H72" s="95">
        <f t="shared" si="6"/>
        <v>894.107</v>
      </c>
      <c r="I72" s="164">
        <f t="shared" si="0"/>
        <v>61.33136236735422</v>
      </c>
    </row>
    <row r="73" spans="1:9" ht="13.5">
      <c r="A73" s="47" t="s">
        <v>148</v>
      </c>
      <c r="B73" s="78">
        <v>984</v>
      </c>
      <c r="C73" s="75" t="s">
        <v>256</v>
      </c>
      <c r="D73" s="75" t="s">
        <v>263</v>
      </c>
      <c r="E73" s="75" t="s">
        <v>437</v>
      </c>
      <c r="F73" s="75" t="s">
        <v>250</v>
      </c>
      <c r="G73" s="95">
        <f t="shared" si="6"/>
        <v>1457.83</v>
      </c>
      <c r="H73" s="95">
        <f t="shared" si="6"/>
        <v>894.107</v>
      </c>
      <c r="I73" s="164">
        <f t="shared" si="0"/>
        <v>61.33136236735422</v>
      </c>
    </row>
    <row r="74" spans="1:9" ht="13.5">
      <c r="A74" s="47" t="s">
        <v>152</v>
      </c>
      <c r="B74" s="78">
        <v>984</v>
      </c>
      <c r="C74" s="75" t="s">
        <v>256</v>
      </c>
      <c r="D74" s="75" t="s">
        <v>263</v>
      </c>
      <c r="E74" s="75" t="s">
        <v>438</v>
      </c>
      <c r="F74" s="75" t="s">
        <v>250</v>
      </c>
      <c r="G74" s="95">
        <f t="shared" si="6"/>
        <v>1457.83</v>
      </c>
      <c r="H74" s="95">
        <f t="shared" si="6"/>
        <v>894.107</v>
      </c>
      <c r="I74" s="164">
        <f t="shared" si="0"/>
        <v>61.33136236735422</v>
      </c>
    </row>
    <row r="75" spans="1:9" ht="13.5">
      <c r="A75" s="81" t="s">
        <v>482</v>
      </c>
      <c r="B75" s="78">
        <v>984</v>
      </c>
      <c r="C75" s="75" t="s">
        <v>256</v>
      </c>
      <c r="D75" s="75" t="s">
        <v>263</v>
      </c>
      <c r="E75" s="75" t="s">
        <v>438</v>
      </c>
      <c r="F75" s="75" t="s">
        <v>465</v>
      </c>
      <c r="G75" s="95">
        <v>1457.83</v>
      </c>
      <c r="H75" s="95">
        <v>894.107</v>
      </c>
      <c r="I75" s="164">
        <f t="shared" si="0"/>
        <v>61.33136236735422</v>
      </c>
    </row>
    <row r="76" spans="1:9" ht="13.5">
      <c r="A76" s="47" t="s">
        <v>26</v>
      </c>
      <c r="B76" s="78">
        <v>984</v>
      </c>
      <c r="C76" s="75" t="s">
        <v>256</v>
      </c>
      <c r="D76" s="75" t="s">
        <v>28</v>
      </c>
      <c r="E76" s="75" t="s">
        <v>491</v>
      </c>
      <c r="F76" s="75" t="s">
        <v>250</v>
      </c>
      <c r="G76" s="95">
        <f>G77+G83</f>
        <v>42.4</v>
      </c>
      <c r="H76" s="95">
        <f>H77+H83</f>
        <v>41.275</v>
      </c>
      <c r="I76" s="164">
        <f t="shared" si="0"/>
        <v>97.34669811320755</v>
      </c>
    </row>
    <row r="77" spans="1:9" ht="13.5">
      <c r="A77" s="47" t="s">
        <v>88</v>
      </c>
      <c r="B77" s="78">
        <v>984</v>
      </c>
      <c r="C77" s="75" t="s">
        <v>256</v>
      </c>
      <c r="D77" s="75" t="s">
        <v>28</v>
      </c>
      <c r="E77" s="75" t="s">
        <v>462</v>
      </c>
      <c r="F77" s="75" t="s">
        <v>250</v>
      </c>
      <c r="G77" s="95">
        <f>G78</f>
        <v>40.4</v>
      </c>
      <c r="H77" s="95">
        <f>H78</f>
        <v>40.4</v>
      </c>
      <c r="I77" s="164">
        <f aca="true" t="shared" si="7" ref="I77:I148">H77/G77*100</f>
        <v>100</v>
      </c>
    </row>
    <row r="78" spans="1:9" ht="27">
      <c r="A78" s="90" t="s">
        <v>291</v>
      </c>
      <c r="B78" s="78">
        <v>984</v>
      </c>
      <c r="C78" s="75" t="s">
        <v>256</v>
      </c>
      <c r="D78" s="75" t="s">
        <v>28</v>
      </c>
      <c r="E78" s="75" t="s">
        <v>421</v>
      </c>
      <c r="F78" s="75" t="s">
        <v>250</v>
      </c>
      <c r="G78" s="95">
        <f>G79+G81</f>
        <v>40.4</v>
      </c>
      <c r="H78" s="95">
        <f>H79+H81</f>
        <v>40.4</v>
      </c>
      <c r="I78" s="164">
        <f t="shared" si="7"/>
        <v>100</v>
      </c>
    </row>
    <row r="79" spans="1:9" ht="15" customHeight="1">
      <c r="A79" s="84" t="s">
        <v>423</v>
      </c>
      <c r="B79" s="78">
        <v>984</v>
      </c>
      <c r="C79" s="75" t="s">
        <v>256</v>
      </c>
      <c r="D79" s="75" t="s">
        <v>28</v>
      </c>
      <c r="E79" s="75" t="s">
        <v>424</v>
      </c>
      <c r="F79" s="75" t="s">
        <v>250</v>
      </c>
      <c r="G79" s="95">
        <f>G80</f>
        <v>10.4</v>
      </c>
      <c r="H79" s="95">
        <f>H80</f>
        <v>10.4</v>
      </c>
      <c r="I79" s="164">
        <f t="shared" si="7"/>
        <v>100</v>
      </c>
    </row>
    <row r="80" spans="1:9" ht="13.5">
      <c r="A80" s="79" t="s">
        <v>469</v>
      </c>
      <c r="B80" s="78">
        <v>984</v>
      </c>
      <c r="C80" s="75" t="s">
        <v>256</v>
      </c>
      <c r="D80" s="75" t="s">
        <v>28</v>
      </c>
      <c r="E80" s="75" t="s">
        <v>424</v>
      </c>
      <c r="F80" s="75" t="s">
        <v>467</v>
      </c>
      <c r="G80" s="95">
        <v>10.4</v>
      </c>
      <c r="H80" s="95">
        <v>10.4</v>
      </c>
      <c r="I80" s="164">
        <f t="shared" si="7"/>
        <v>100</v>
      </c>
    </row>
    <row r="81" spans="1:9" ht="108.75" customHeight="1">
      <c r="A81" s="67" t="s">
        <v>500</v>
      </c>
      <c r="B81" s="78">
        <v>984</v>
      </c>
      <c r="C81" s="75" t="s">
        <v>256</v>
      </c>
      <c r="D81" s="75" t="s">
        <v>28</v>
      </c>
      <c r="E81" s="75" t="s">
        <v>425</v>
      </c>
      <c r="F81" s="75" t="s">
        <v>250</v>
      </c>
      <c r="G81" s="95">
        <f>G82</f>
        <v>30</v>
      </c>
      <c r="H81" s="95">
        <f>H82</f>
        <v>30</v>
      </c>
      <c r="I81" s="164">
        <f t="shared" si="7"/>
        <v>100</v>
      </c>
    </row>
    <row r="82" spans="1:9" ht="13.5">
      <c r="A82" s="79" t="s">
        <v>469</v>
      </c>
      <c r="B82" s="78">
        <v>984</v>
      </c>
      <c r="C82" s="75" t="s">
        <v>256</v>
      </c>
      <c r="D82" s="75" t="s">
        <v>28</v>
      </c>
      <c r="E82" s="75" t="s">
        <v>425</v>
      </c>
      <c r="F82" s="75" t="s">
        <v>467</v>
      </c>
      <c r="G82" s="95">
        <v>30</v>
      </c>
      <c r="H82" s="95">
        <v>30</v>
      </c>
      <c r="I82" s="164">
        <f t="shared" si="7"/>
        <v>100</v>
      </c>
    </row>
    <row r="83" spans="1:9" ht="13.5">
      <c r="A83" s="47" t="s">
        <v>278</v>
      </c>
      <c r="B83" s="78">
        <v>984</v>
      </c>
      <c r="C83" s="75" t="s">
        <v>256</v>
      </c>
      <c r="D83" s="75" t="s">
        <v>28</v>
      </c>
      <c r="E83" s="75" t="s">
        <v>433</v>
      </c>
      <c r="F83" s="75" t="s">
        <v>250</v>
      </c>
      <c r="G83" s="95">
        <f aca="true" t="shared" si="8" ref="G83:H85">G84</f>
        <v>2</v>
      </c>
      <c r="H83" s="95">
        <f t="shared" si="8"/>
        <v>0.875</v>
      </c>
      <c r="I83" s="164">
        <f t="shared" si="7"/>
        <v>43.75</v>
      </c>
    </row>
    <row r="84" spans="1:9" ht="13.5">
      <c r="A84" s="47" t="s">
        <v>148</v>
      </c>
      <c r="B84" s="78">
        <v>984</v>
      </c>
      <c r="C84" s="75" t="s">
        <v>256</v>
      </c>
      <c r="D84" s="75" t="s">
        <v>28</v>
      </c>
      <c r="E84" s="75" t="s">
        <v>434</v>
      </c>
      <c r="F84" s="75" t="s">
        <v>250</v>
      </c>
      <c r="G84" s="95">
        <f t="shared" si="8"/>
        <v>2</v>
      </c>
      <c r="H84" s="95">
        <f t="shared" si="8"/>
        <v>0.875</v>
      </c>
      <c r="I84" s="164">
        <f t="shared" si="7"/>
        <v>43.75</v>
      </c>
    </row>
    <row r="85" spans="1:9" ht="13.5">
      <c r="A85" s="47" t="s">
        <v>151</v>
      </c>
      <c r="B85" s="78">
        <v>984</v>
      </c>
      <c r="C85" s="75" t="s">
        <v>256</v>
      </c>
      <c r="D85" s="75" t="s">
        <v>28</v>
      </c>
      <c r="E85" s="75" t="s">
        <v>435</v>
      </c>
      <c r="F85" s="75" t="s">
        <v>250</v>
      </c>
      <c r="G85" s="95">
        <f t="shared" si="8"/>
        <v>2</v>
      </c>
      <c r="H85" s="95">
        <f t="shared" si="8"/>
        <v>0.875</v>
      </c>
      <c r="I85" s="164">
        <f t="shared" si="7"/>
        <v>43.75</v>
      </c>
    </row>
    <row r="86" spans="1:9" ht="13.5">
      <c r="A86" s="81" t="s">
        <v>482</v>
      </c>
      <c r="B86" s="78">
        <v>984</v>
      </c>
      <c r="C86" s="75" t="s">
        <v>256</v>
      </c>
      <c r="D86" s="75" t="s">
        <v>28</v>
      </c>
      <c r="E86" s="75" t="s">
        <v>435</v>
      </c>
      <c r="F86" s="75" t="s">
        <v>465</v>
      </c>
      <c r="G86" s="95">
        <v>2</v>
      </c>
      <c r="H86" s="95">
        <v>0.875</v>
      </c>
      <c r="I86" s="164">
        <f t="shared" si="7"/>
        <v>43.75</v>
      </c>
    </row>
    <row r="87" spans="1:9" ht="13.5">
      <c r="A87" s="47" t="s">
        <v>265</v>
      </c>
      <c r="B87" s="78">
        <v>984</v>
      </c>
      <c r="C87" s="75" t="s">
        <v>266</v>
      </c>
      <c r="D87" s="75" t="s">
        <v>249</v>
      </c>
      <c r="E87" s="75" t="s">
        <v>491</v>
      </c>
      <c r="F87" s="75" t="s">
        <v>250</v>
      </c>
      <c r="G87" s="95">
        <f>G88+G93+G110</f>
        <v>2098.084</v>
      </c>
      <c r="H87" s="95">
        <f>H88+H93+H110</f>
        <v>1887.5549999999998</v>
      </c>
      <c r="I87" s="164">
        <f t="shared" si="7"/>
        <v>89.9656543779944</v>
      </c>
    </row>
    <row r="88" spans="1:9" ht="13.5" hidden="1" outlineLevel="1">
      <c r="A88" s="47" t="s">
        <v>267</v>
      </c>
      <c r="B88" s="78">
        <v>984</v>
      </c>
      <c r="C88" s="75" t="s">
        <v>266</v>
      </c>
      <c r="D88" s="75" t="s">
        <v>252</v>
      </c>
      <c r="E88" s="75" t="s">
        <v>89</v>
      </c>
      <c r="F88" s="75" t="s">
        <v>250</v>
      </c>
      <c r="G88" s="95">
        <f aca="true" t="shared" si="9" ref="G88:H91">G89</f>
        <v>0</v>
      </c>
      <c r="H88" s="95">
        <f t="shared" si="9"/>
        <v>0</v>
      </c>
      <c r="I88" s="164" t="e">
        <f t="shared" si="7"/>
        <v>#DIV/0!</v>
      </c>
    </row>
    <row r="89" spans="1:9" ht="13.5" hidden="1" outlineLevel="1">
      <c r="A89" s="47" t="s">
        <v>287</v>
      </c>
      <c r="B89" s="78">
        <v>984</v>
      </c>
      <c r="C89" s="75" t="s">
        <v>266</v>
      </c>
      <c r="D89" s="75" t="s">
        <v>252</v>
      </c>
      <c r="E89" s="75" t="s">
        <v>269</v>
      </c>
      <c r="F89" s="75" t="s">
        <v>250</v>
      </c>
      <c r="G89" s="95">
        <f t="shared" si="9"/>
        <v>0</v>
      </c>
      <c r="H89" s="95">
        <f t="shared" si="9"/>
        <v>0</v>
      </c>
      <c r="I89" s="164" t="e">
        <f t="shared" si="7"/>
        <v>#DIV/0!</v>
      </c>
    </row>
    <row r="90" spans="1:9" ht="13.5" hidden="1" outlineLevel="1">
      <c r="A90" s="47" t="s">
        <v>148</v>
      </c>
      <c r="B90" s="78">
        <v>984</v>
      </c>
      <c r="C90" s="75" t="s">
        <v>266</v>
      </c>
      <c r="D90" s="75" t="s">
        <v>252</v>
      </c>
      <c r="E90" s="75" t="s">
        <v>270</v>
      </c>
      <c r="F90" s="75" t="s">
        <v>250</v>
      </c>
      <c r="G90" s="95">
        <f t="shared" si="9"/>
        <v>0</v>
      </c>
      <c r="H90" s="95">
        <f t="shared" si="9"/>
        <v>0</v>
      </c>
      <c r="I90" s="164" t="e">
        <f t="shared" si="7"/>
        <v>#DIV/0!</v>
      </c>
    </row>
    <row r="91" spans="1:9" ht="13.5" hidden="1" outlineLevel="1">
      <c r="A91" s="47" t="s">
        <v>1</v>
      </c>
      <c r="B91" s="78">
        <v>984</v>
      </c>
      <c r="C91" s="75" t="s">
        <v>266</v>
      </c>
      <c r="D91" s="75" t="s">
        <v>252</v>
      </c>
      <c r="E91" s="75" t="s">
        <v>0</v>
      </c>
      <c r="F91" s="75" t="s">
        <v>250</v>
      </c>
      <c r="G91" s="95">
        <f t="shared" si="9"/>
        <v>0</v>
      </c>
      <c r="H91" s="95">
        <f t="shared" si="9"/>
        <v>0</v>
      </c>
      <c r="I91" s="164" t="e">
        <f t="shared" si="7"/>
        <v>#DIV/0!</v>
      </c>
    </row>
    <row r="92" spans="1:9" ht="12.75" customHeight="1" hidden="1" outlineLevel="1">
      <c r="A92" s="81" t="s">
        <v>180</v>
      </c>
      <c r="B92" s="78">
        <v>984</v>
      </c>
      <c r="C92" s="75" t="s">
        <v>266</v>
      </c>
      <c r="D92" s="75" t="s">
        <v>252</v>
      </c>
      <c r="E92" s="75" t="s">
        <v>0</v>
      </c>
      <c r="F92" s="75" t="s">
        <v>179</v>
      </c>
      <c r="G92" s="95"/>
      <c r="H92" s="95"/>
      <c r="I92" s="164" t="e">
        <f t="shared" si="7"/>
        <v>#DIV/0!</v>
      </c>
    </row>
    <row r="93" spans="1:9" ht="13.5" collapsed="1">
      <c r="A93" s="47" t="s">
        <v>197</v>
      </c>
      <c r="B93" s="78">
        <v>984</v>
      </c>
      <c r="C93" s="75" t="s">
        <v>266</v>
      </c>
      <c r="D93" s="75" t="s">
        <v>261</v>
      </c>
      <c r="E93" s="75" t="s">
        <v>491</v>
      </c>
      <c r="F93" s="75" t="s">
        <v>250</v>
      </c>
      <c r="G93" s="95">
        <f>G94+G98</f>
        <v>1679.0839999999998</v>
      </c>
      <c r="H93" s="95">
        <f>H94+H98</f>
        <v>1468.5549999999998</v>
      </c>
      <c r="I93" s="164">
        <f t="shared" si="7"/>
        <v>87.46167553261182</v>
      </c>
    </row>
    <row r="94" spans="1:9" ht="12.75" customHeight="1" hidden="1" outlineLevel="1">
      <c r="A94" s="47" t="s">
        <v>277</v>
      </c>
      <c r="B94" s="78">
        <v>984</v>
      </c>
      <c r="C94" s="75" t="s">
        <v>266</v>
      </c>
      <c r="D94" s="75" t="s">
        <v>261</v>
      </c>
      <c r="E94" s="75" t="s">
        <v>146</v>
      </c>
      <c r="F94" s="75" t="s">
        <v>250</v>
      </c>
      <c r="G94" s="95">
        <f aca="true" t="shared" si="10" ref="G94:H96">G95</f>
        <v>0</v>
      </c>
      <c r="H94" s="95">
        <f t="shared" si="10"/>
        <v>0</v>
      </c>
      <c r="I94" s="164" t="e">
        <f t="shared" si="7"/>
        <v>#DIV/0!</v>
      </c>
    </row>
    <row r="95" spans="1:9" ht="13.5" hidden="1" outlineLevel="1">
      <c r="A95" s="47" t="s">
        <v>148</v>
      </c>
      <c r="B95" s="78">
        <v>984</v>
      </c>
      <c r="C95" s="75" t="s">
        <v>266</v>
      </c>
      <c r="D95" s="75" t="s">
        <v>261</v>
      </c>
      <c r="E95" s="75" t="s">
        <v>147</v>
      </c>
      <c r="F95" s="75" t="s">
        <v>250</v>
      </c>
      <c r="G95" s="95">
        <f t="shared" si="10"/>
        <v>0</v>
      </c>
      <c r="H95" s="95">
        <f t="shared" si="10"/>
        <v>0</v>
      </c>
      <c r="I95" s="164" t="e">
        <f t="shared" si="7"/>
        <v>#DIV/0!</v>
      </c>
    </row>
    <row r="96" spans="1:9" ht="13.5" hidden="1" outlineLevel="1">
      <c r="A96" s="47" t="s">
        <v>150</v>
      </c>
      <c r="B96" s="78">
        <v>984</v>
      </c>
      <c r="C96" s="75" t="s">
        <v>266</v>
      </c>
      <c r="D96" s="75" t="s">
        <v>261</v>
      </c>
      <c r="E96" s="75" t="s">
        <v>149</v>
      </c>
      <c r="F96" s="75" t="s">
        <v>250</v>
      </c>
      <c r="G96" s="95">
        <f t="shared" si="10"/>
        <v>0</v>
      </c>
      <c r="H96" s="95">
        <f t="shared" si="10"/>
        <v>0</v>
      </c>
      <c r="I96" s="164" t="e">
        <f t="shared" si="7"/>
        <v>#DIV/0!</v>
      </c>
    </row>
    <row r="97" spans="1:9" ht="13.5" hidden="1" outlineLevel="1">
      <c r="A97" s="81" t="s">
        <v>165</v>
      </c>
      <c r="B97" s="78">
        <v>984</v>
      </c>
      <c r="C97" s="75" t="s">
        <v>266</v>
      </c>
      <c r="D97" s="75" t="s">
        <v>261</v>
      </c>
      <c r="E97" s="75" t="s">
        <v>149</v>
      </c>
      <c r="F97" s="75" t="s">
        <v>164</v>
      </c>
      <c r="G97" s="95"/>
      <c r="H97" s="95"/>
      <c r="I97" s="164" t="e">
        <f t="shared" si="7"/>
        <v>#DIV/0!</v>
      </c>
    </row>
    <row r="98" spans="1:9" ht="13.5" collapsed="1">
      <c r="A98" s="47" t="s">
        <v>280</v>
      </c>
      <c r="B98" s="78">
        <v>984</v>
      </c>
      <c r="C98" s="75" t="s">
        <v>266</v>
      </c>
      <c r="D98" s="75" t="s">
        <v>261</v>
      </c>
      <c r="E98" s="75" t="s">
        <v>439</v>
      </c>
      <c r="F98" s="75" t="s">
        <v>250</v>
      </c>
      <c r="G98" s="95">
        <f>G99+G107</f>
        <v>1679.0839999999998</v>
      </c>
      <c r="H98" s="95">
        <f>H99+H107</f>
        <v>1468.5549999999998</v>
      </c>
      <c r="I98" s="164">
        <f t="shared" si="7"/>
        <v>87.46167553261182</v>
      </c>
    </row>
    <row r="99" spans="1:9" ht="13.5">
      <c r="A99" s="47" t="s">
        <v>148</v>
      </c>
      <c r="B99" s="78">
        <v>984</v>
      </c>
      <c r="C99" s="75" t="s">
        <v>266</v>
      </c>
      <c r="D99" s="75" t="s">
        <v>261</v>
      </c>
      <c r="E99" s="75" t="s">
        <v>440</v>
      </c>
      <c r="F99" s="75" t="s">
        <v>250</v>
      </c>
      <c r="G99" s="95">
        <f>G100+G104+G106</f>
        <v>1679.0839999999998</v>
      </c>
      <c r="H99" s="95">
        <f>H100+H104+H106</f>
        <v>1468.5549999999998</v>
      </c>
      <c r="I99" s="164">
        <f t="shared" si="7"/>
        <v>87.46167553261182</v>
      </c>
    </row>
    <row r="100" spans="1:9" ht="13.5">
      <c r="A100" s="47" t="s">
        <v>158</v>
      </c>
      <c r="B100" s="78">
        <v>984</v>
      </c>
      <c r="C100" s="75" t="s">
        <v>266</v>
      </c>
      <c r="D100" s="75" t="s">
        <v>261</v>
      </c>
      <c r="E100" s="75" t="s">
        <v>441</v>
      </c>
      <c r="F100" s="75" t="s">
        <v>250</v>
      </c>
      <c r="G100" s="95">
        <f>G101+G102</f>
        <v>1142.3339999999998</v>
      </c>
      <c r="H100" s="95">
        <f>H101+H102</f>
        <v>981.803</v>
      </c>
      <c r="I100" s="164">
        <f t="shared" si="7"/>
        <v>85.94710478721636</v>
      </c>
    </row>
    <row r="101" spans="1:9" ht="13.5">
      <c r="A101" s="81" t="s">
        <v>482</v>
      </c>
      <c r="B101" s="78">
        <v>984</v>
      </c>
      <c r="C101" s="75" t="s">
        <v>266</v>
      </c>
      <c r="D101" s="75" t="s">
        <v>261</v>
      </c>
      <c r="E101" s="75" t="s">
        <v>441</v>
      </c>
      <c r="F101" s="75" t="s">
        <v>465</v>
      </c>
      <c r="G101" s="95">
        <v>992.334</v>
      </c>
      <c r="H101" s="95">
        <v>831.803</v>
      </c>
      <c r="I101" s="164">
        <f t="shared" si="7"/>
        <v>83.82288624596154</v>
      </c>
    </row>
    <row r="102" spans="1:9" ht="27" outlineLevel="1">
      <c r="A102" s="48" t="s">
        <v>144</v>
      </c>
      <c r="B102" s="78">
        <v>984</v>
      </c>
      <c r="C102" s="75" t="s">
        <v>266</v>
      </c>
      <c r="D102" s="75" t="s">
        <v>261</v>
      </c>
      <c r="E102" s="75" t="s">
        <v>441</v>
      </c>
      <c r="F102" s="75" t="s">
        <v>466</v>
      </c>
      <c r="G102" s="95">
        <v>150</v>
      </c>
      <c r="H102" s="95">
        <v>150</v>
      </c>
      <c r="I102" s="164">
        <f t="shared" si="7"/>
        <v>100</v>
      </c>
    </row>
    <row r="103" spans="1:9" ht="13.5">
      <c r="A103" s="47" t="s">
        <v>3</v>
      </c>
      <c r="B103" s="78">
        <v>984</v>
      </c>
      <c r="C103" s="75" t="s">
        <v>266</v>
      </c>
      <c r="D103" s="75" t="s">
        <v>261</v>
      </c>
      <c r="E103" s="75" t="s">
        <v>442</v>
      </c>
      <c r="F103" s="75" t="s">
        <v>250</v>
      </c>
      <c r="G103" s="95">
        <f>G104</f>
        <v>351.75</v>
      </c>
      <c r="H103" s="95">
        <f>H104</f>
        <v>301.884</v>
      </c>
      <c r="I103" s="164">
        <f t="shared" si="7"/>
        <v>85.82345415778252</v>
      </c>
    </row>
    <row r="104" spans="1:9" ht="13.5">
      <c r="A104" s="81" t="s">
        <v>482</v>
      </c>
      <c r="B104" s="78">
        <v>984</v>
      </c>
      <c r="C104" s="75" t="s">
        <v>266</v>
      </c>
      <c r="D104" s="75" t="s">
        <v>261</v>
      </c>
      <c r="E104" s="75" t="s">
        <v>442</v>
      </c>
      <c r="F104" s="75" t="s">
        <v>465</v>
      </c>
      <c r="G104" s="95">
        <v>351.75</v>
      </c>
      <c r="H104" s="95">
        <v>301.884</v>
      </c>
      <c r="I104" s="164">
        <f t="shared" si="7"/>
        <v>85.82345415778252</v>
      </c>
    </row>
    <row r="105" spans="1:9" ht="13.5">
      <c r="A105" s="47" t="s">
        <v>4</v>
      </c>
      <c r="B105" s="78">
        <v>984</v>
      </c>
      <c r="C105" s="75" t="s">
        <v>266</v>
      </c>
      <c r="D105" s="75" t="s">
        <v>261</v>
      </c>
      <c r="E105" s="75" t="s">
        <v>443</v>
      </c>
      <c r="F105" s="75" t="s">
        <v>250</v>
      </c>
      <c r="G105" s="95">
        <f>G106</f>
        <v>185</v>
      </c>
      <c r="H105" s="95">
        <f>H106</f>
        <v>184.868</v>
      </c>
      <c r="I105" s="164">
        <f t="shared" si="7"/>
        <v>99.92864864864865</v>
      </c>
    </row>
    <row r="106" spans="1:9" ht="13.5">
      <c r="A106" s="81" t="s">
        <v>482</v>
      </c>
      <c r="B106" s="78">
        <v>984</v>
      </c>
      <c r="C106" s="75" t="s">
        <v>266</v>
      </c>
      <c r="D106" s="75" t="s">
        <v>261</v>
      </c>
      <c r="E106" s="75" t="s">
        <v>443</v>
      </c>
      <c r="F106" s="75" t="s">
        <v>465</v>
      </c>
      <c r="G106" s="95">
        <f>200-15</f>
        <v>185</v>
      </c>
      <c r="H106" s="95">
        <v>184.868</v>
      </c>
      <c r="I106" s="164">
        <f t="shared" si="7"/>
        <v>99.92864864864865</v>
      </c>
    </row>
    <row r="107" spans="1:9" ht="25.5" hidden="1">
      <c r="A107" s="17" t="s">
        <v>350</v>
      </c>
      <c r="B107" s="78">
        <v>984</v>
      </c>
      <c r="C107" s="75" t="s">
        <v>266</v>
      </c>
      <c r="D107" s="75" t="s">
        <v>261</v>
      </c>
      <c r="E107" s="75" t="s">
        <v>349</v>
      </c>
      <c r="F107" s="75" t="s">
        <v>250</v>
      </c>
      <c r="G107" s="95"/>
      <c r="H107" s="95"/>
      <c r="I107" s="164"/>
    </row>
    <row r="108" spans="1:9" ht="25.5" hidden="1">
      <c r="A108" s="68" t="s">
        <v>165</v>
      </c>
      <c r="B108" s="78">
        <v>984</v>
      </c>
      <c r="C108" s="75" t="s">
        <v>266</v>
      </c>
      <c r="D108" s="75" t="s">
        <v>261</v>
      </c>
      <c r="E108" s="75" t="s">
        <v>349</v>
      </c>
      <c r="F108" s="75" t="s">
        <v>164</v>
      </c>
      <c r="G108" s="95"/>
      <c r="H108" s="95"/>
      <c r="I108" s="164"/>
    </row>
    <row r="109" spans="1:9" ht="13.5" outlineLevel="1">
      <c r="A109" s="47" t="s">
        <v>92</v>
      </c>
      <c r="B109" s="78"/>
      <c r="C109" s="75"/>
      <c r="D109" s="75"/>
      <c r="E109" s="75" t="s">
        <v>501</v>
      </c>
      <c r="F109" s="75"/>
      <c r="G109" s="95"/>
      <c r="H109" s="95"/>
      <c r="I109" s="164"/>
    </row>
    <row r="110" spans="1:9" ht="13.5" outlineLevel="1">
      <c r="A110" s="79" t="s">
        <v>304</v>
      </c>
      <c r="B110" s="78">
        <v>984</v>
      </c>
      <c r="C110" s="75" t="s">
        <v>266</v>
      </c>
      <c r="D110" s="75" t="s">
        <v>261</v>
      </c>
      <c r="E110" s="75" t="s">
        <v>480</v>
      </c>
      <c r="F110" s="75" t="s">
        <v>250</v>
      </c>
      <c r="G110" s="95">
        <f>G111+G117</f>
        <v>419</v>
      </c>
      <c r="H110" s="95">
        <f>H111+H117</f>
        <v>419</v>
      </c>
      <c r="I110" s="164">
        <f t="shared" si="7"/>
        <v>100</v>
      </c>
    </row>
    <row r="111" spans="1:9" ht="16.5" customHeight="1" outlineLevel="1">
      <c r="A111" s="77" t="s">
        <v>148</v>
      </c>
      <c r="B111" s="78">
        <v>984</v>
      </c>
      <c r="C111" s="75" t="s">
        <v>266</v>
      </c>
      <c r="D111" s="75" t="s">
        <v>261</v>
      </c>
      <c r="E111" s="75" t="s">
        <v>485</v>
      </c>
      <c r="F111" s="75" t="s">
        <v>250</v>
      </c>
      <c r="G111" s="95">
        <f>G112</f>
        <v>169</v>
      </c>
      <c r="H111" s="95">
        <f>H112</f>
        <v>169</v>
      </c>
      <c r="I111" s="164">
        <f t="shared" si="7"/>
        <v>100</v>
      </c>
    </row>
    <row r="112" spans="1:9" ht="13.5" outlineLevel="1">
      <c r="A112" s="81" t="s">
        <v>303</v>
      </c>
      <c r="B112" s="78">
        <v>984</v>
      </c>
      <c r="C112" s="75" t="s">
        <v>266</v>
      </c>
      <c r="D112" s="75" t="s">
        <v>261</v>
      </c>
      <c r="E112" s="75" t="s">
        <v>502</v>
      </c>
      <c r="F112" s="75" t="s">
        <v>250</v>
      </c>
      <c r="G112" s="95">
        <f>G113+G115</f>
        <v>169</v>
      </c>
      <c r="H112" s="95">
        <f>H113+H115</f>
        <v>169</v>
      </c>
      <c r="I112" s="164">
        <f t="shared" si="7"/>
        <v>100</v>
      </c>
    </row>
    <row r="113" spans="1:9" ht="13.5" outlineLevel="1">
      <c r="A113" s="81" t="s">
        <v>483</v>
      </c>
      <c r="B113" s="78">
        <v>984</v>
      </c>
      <c r="C113" s="75" t="s">
        <v>266</v>
      </c>
      <c r="D113" s="75" t="s">
        <v>261</v>
      </c>
      <c r="E113" s="75" t="s">
        <v>487</v>
      </c>
      <c r="F113" s="75" t="s">
        <v>250</v>
      </c>
      <c r="G113" s="95">
        <v>161</v>
      </c>
      <c r="H113" s="95">
        <v>161</v>
      </c>
      <c r="I113" s="164">
        <f t="shared" si="7"/>
        <v>100</v>
      </c>
    </row>
    <row r="114" spans="1:9" ht="13.5" outlineLevel="1">
      <c r="A114" s="81" t="s">
        <v>482</v>
      </c>
      <c r="B114" s="78">
        <v>984</v>
      </c>
      <c r="C114" s="75" t="s">
        <v>266</v>
      </c>
      <c r="D114" s="75" t="s">
        <v>261</v>
      </c>
      <c r="E114" s="75" t="s">
        <v>487</v>
      </c>
      <c r="F114" s="75" t="s">
        <v>465</v>
      </c>
      <c r="G114" s="95">
        <v>161</v>
      </c>
      <c r="H114" s="95">
        <v>161</v>
      </c>
      <c r="I114" s="164">
        <f t="shared" si="7"/>
        <v>100</v>
      </c>
    </row>
    <row r="115" spans="1:9" ht="13.5" outlineLevel="1">
      <c r="A115" s="81" t="s">
        <v>484</v>
      </c>
      <c r="B115" s="78">
        <v>984</v>
      </c>
      <c r="C115" s="75" t="s">
        <v>266</v>
      </c>
      <c r="D115" s="75" t="s">
        <v>261</v>
      </c>
      <c r="E115" s="75" t="s">
        <v>488</v>
      </c>
      <c r="F115" s="75" t="s">
        <v>250</v>
      </c>
      <c r="G115" s="95">
        <v>8</v>
      </c>
      <c r="H115" s="95">
        <v>8</v>
      </c>
      <c r="I115" s="164">
        <f t="shared" si="7"/>
        <v>100</v>
      </c>
    </row>
    <row r="116" spans="1:9" ht="13.5" outlineLevel="1">
      <c r="A116" s="81" t="s">
        <v>482</v>
      </c>
      <c r="B116" s="78">
        <v>984</v>
      </c>
      <c r="C116" s="75" t="s">
        <v>266</v>
      </c>
      <c r="D116" s="75" t="s">
        <v>261</v>
      </c>
      <c r="E116" s="75" t="s">
        <v>488</v>
      </c>
      <c r="F116" s="75" t="s">
        <v>465</v>
      </c>
      <c r="G116" s="95">
        <v>8</v>
      </c>
      <c r="H116" s="95">
        <v>8</v>
      </c>
      <c r="I116" s="164">
        <f t="shared" si="7"/>
        <v>100</v>
      </c>
    </row>
    <row r="117" spans="1:9" ht="13.5" outlineLevel="1">
      <c r="A117" s="81" t="s">
        <v>481</v>
      </c>
      <c r="B117" s="78">
        <v>984</v>
      </c>
      <c r="C117" s="75" t="s">
        <v>266</v>
      </c>
      <c r="D117" s="75" t="s">
        <v>261</v>
      </c>
      <c r="E117" s="75" t="s">
        <v>486</v>
      </c>
      <c r="F117" s="75" t="s">
        <v>250</v>
      </c>
      <c r="G117" s="95">
        <v>250</v>
      </c>
      <c r="H117" s="95">
        <v>250</v>
      </c>
      <c r="I117" s="164">
        <f t="shared" si="7"/>
        <v>100</v>
      </c>
    </row>
    <row r="118" spans="1:9" ht="13.5" outlineLevel="1">
      <c r="A118" s="81" t="s">
        <v>482</v>
      </c>
      <c r="B118" s="78">
        <v>984</v>
      </c>
      <c r="C118" s="75" t="s">
        <v>266</v>
      </c>
      <c r="D118" s="75" t="s">
        <v>261</v>
      </c>
      <c r="E118" s="75" t="s">
        <v>486</v>
      </c>
      <c r="F118" s="75" t="s">
        <v>465</v>
      </c>
      <c r="G118" s="95">
        <v>250</v>
      </c>
      <c r="H118" s="95">
        <v>250</v>
      </c>
      <c r="I118" s="164">
        <f t="shared" si="7"/>
        <v>100</v>
      </c>
    </row>
    <row r="119" spans="1:9" ht="13.5" hidden="1" outlineLevel="1">
      <c r="A119" s="81"/>
      <c r="B119" s="78"/>
      <c r="C119" s="75"/>
      <c r="D119" s="75"/>
      <c r="E119" s="75"/>
      <c r="F119" s="75"/>
      <c r="G119" s="95"/>
      <c r="H119" s="95"/>
      <c r="I119" s="164"/>
    </row>
    <row r="120" spans="1:9" ht="13.5" hidden="1" outlineLevel="1">
      <c r="A120" s="81"/>
      <c r="B120" s="78"/>
      <c r="C120" s="75"/>
      <c r="D120" s="75"/>
      <c r="E120" s="75"/>
      <c r="F120" s="75"/>
      <c r="G120" s="95"/>
      <c r="H120" s="95"/>
      <c r="I120" s="164"/>
    </row>
    <row r="121" spans="1:9" ht="13.5" collapsed="1">
      <c r="A121" s="47" t="s">
        <v>6</v>
      </c>
      <c r="B121" s="78">
        <v>984</v>
      </c>
      <c r="C121" s="75" t="s">
        <v>7</v>
      </c>
      <c r="D121" s="75" t="s">
        <v>249</v>
      </c>
      <c r="E121" s="75" t="s">
        <v>491</v>
      </c>
      <c r="F121" s="75" t="s">
        <v>250</v>
      </c>
      <c r="G121" s="95">
        <f>G122+G129</f>
        <v>63.03</v>
      </c>
      <c r="H121" s="95">
        <f>H122+H129</f>
        <v>58.846</v>
      </c>
      <c r="I121" s="164">
        <f t="shared" si="7"/>
        <v>93.36189116293826</v>
      </c>
    </row>
    <row r="122" spans="1:9" ht="13.5" hidden="1" outlineLevel="1">
      <c r="A122" s="47" t="s">
        <v>128</v>
      </c>
      <c r="B122" s="78">
        <v>984</v>
      </c>
      <c r="C122" s="75" t="s">
        <v>7</v>
      </c>
      <c r="D122" s="75" t="s">
        <v>266</v>
      </c>
      <c r="E122" s="75" t="s">
        <v>89</v>
      </c>
      <c r="F122" s="75" t="s">
        <v>250</v>
      </c>
      <c r="G122" s="95">
        <f>G123</f>
        <v>0</v>
      </c>
      <c r="H122" s="95">
        <f>H123</f>
        <v>0</v>
      </c>
      <c r="I122" s="164" t="e">
        <f t="shared" si="7"/>
        <v>#DIV/0!</v>
      </c>
    </row>
    <row r="123" spans="1:9" ht="13.5" hidden="1" outlineLevel="1">
      <c r="A123" s="47" t="s">
        <v>289</v>
      </c>
      <c r="B123" s="78">
        <v>984</v>
      </c>
      <c r="C123" s="75" t="s">
        <v>7</v>
      </c>
      <c r="D123" s="75" t="s">
        <v>266</v>
      </c>
      <c r="E123" s="75" t="s">
        <v>142</v>
      </c>
      <c r="F123" s="75" t="s">
        <v>250</v>
      </c>
      <c r="G123" s="95">
        <f>G126+G124</f>
        <v>0</v>
      </c>
      <c r="H123" s="95">
        <f>H126+H124</f>
        <v>0</v>
      </c>
      <c r="I123" s="164" t="e">
        <f t="shared" si="7"/>
        <v>#DIV/0!</v>
      </c>
    </row>
    <row r="124" spans="1:9" ht="13.5" hidden="1" outlineLevel="1">
      <c r="A124" s="47" t="s">
        <v>182</v>
      </c>
      <c r="B124" s="78">
        <v>984</v>
      </c>
      <c r="C124" s="75" t="s">
        <v>7</v>
      </c>
      <c r="D124" s="75" t="s">
        <v>266</v>
      </c>
      <c r="E124" s="75" t="s">
        <v>181</v>
      </c>
      <c r="F124" s="75" t="s">
        <v>250</v>
      </c>
      <c r="G124" s="95">
        <f>G125</f>
        <v>0</v>
      </c>
      <c r="H124" s="95">
        <f>H125</f>
        <v>0</v>
      </c>
      <c r="I124" s="164" t="e">
        <f t="shared" si="7"/>
        <v>#DIV/0!</v>
      </c>
    </row>
    <row r="125" spans="1:9" ht="25.5" customHeight="1" hidden="1" outlineLevel="1">
      <c r="A125" s="47" t="s">
        <v>163</v>
      </c>
      <c r="B125" s="78">
        <v>984</v>
      </c>
      <c r="C125" s="75" t="s">
        <v>7</v>
      </c>
      <c r="D125" s="75" t="s">
        <v>266</v>
      </c>
      <c r="E125" s="75" t="s">
        <v>181</v>
      </c>
      <c r="F125" s="75" t="s">
        <v>177</v>
      </c>
      <c r="G125" s="95"/>
      <c r="H125" s="95"/>
      <c r="I125" s="164" t="e">
        <f t="shared" si="7"/>
        <v>#DIV/0!</v>
      </c>
    </row>
    <row r="126" spans="1:9" ht="27" hidden="1" outlineLevel="1">
      <c r="A126" s="76" t="s">
        <v>184</v>
      </c>
      <c r="B126" s="78">
        <v>984</v>
      </c>
      <c r="C126" s="75" t="s">
        <v>7</v>
      </c>
      <c r="D126" s="75" t="s">
        <v>266</v>
      </c>
      <c r="E126" s="75" t="s">
        <v>183</v>
      </c>
      <c r="F126" s="75" t="s">
        <v>250</v>
      </c>
      <c r="G126" s="95">
        <f>G127</f>
        <v>0</v>
      </c>
      <c r="H126" s="95">
        <f>H127</f>
        <v>0</v>
      </c>
      <c r="I126" s="164" t="e">
        <f t="shared" si="7"/>
        <v>#DIV/0!</v>
      </c>
    </row>
    <row r="127" spans="1:9" ht="27" hidden="1" outlineLevel="1">
      <c r="A127" s="76" t="s">
        <v>296</v>
      </c>
      <c r="B127" s="78">
        <v>984</v>
      </c>
      <c r="C127" s="75" t="s">
        <v>7</v>
      </c>
      <c r="D127" s="75" t="s">
        <v>266</v>
      </c>
      <c r="E127" s="75" t="s">
        <v>268</v>
      </c>
      <c r="F127" s="75" t="s">
        <v>250</v>
      </c>
      <c r="G127" s="95">
        <f>G128</f>
        <v>0</v>
      </c>
      <c r="H127" s="95">
        <f>H128</f>
        <v>0</v>
      </c>
      <c r="I127" s="164" t="e">
        <f t="shared" si="7"/>
        <v>#DIV/0!</v>
      </c>
    </row>
    <row r="128" spans="1:9" ht="13.5" hidden="1" outlineLevel="1">
      <c r="A128" s="47" t="s">
        <v>163</v>
      </c>
      <c r="B128" s="78">
        <v>984</v>
      </c>
      <c r="C128" s="75" t="s">
        <v>7</v>
      </c>
      <c r="D128" s="75" t="s">
        <v>266</v>
      </c>
      <c r="E128" s="75" t="s">
        <v>268</v>
      </c>
      <c r="F128" s="75" t="s">
        <v>164</v>
      </c>
      <c r="G128" s="95"/>
      <c r="H128" s="95"/>
      <c r="I128" s="164" t="e">
        <f t="shared" si="7"/>
        <v>#DIV/0!</v>
      </c>
    </row>
    <row r="129" spans="1:9" ht="13.5" collapsed="1">
      <c r="A129" s="47" t="s">
        <v>8</v>
      </c>
      <c r="B129" s="78">
        <v>984</v>
      </c>
      <c r="C129" s="75" t="s">
        <v>7</v>
      </c>
      <c r="D129" s="75" t="s">
        <v>7</v>
      </c>
      <c r="E129" s="75" t="s">
        <v>491</v>
      </c>
      <c r="F129" s="75" t="s">
        <v>250</v>
      </c>
      <c r="G129" s="95">
        <f>G130</f>
        <v>63.03</v>
      </c>
      <c r="H129" s="95">
        <f>H130</f>
        <v>58.846</v>
      </c>
      <c r="I129" s="164">
        <f t="shared" si="7"/>
        <v>93.36189116293826</v>
      </c>
    </row>
    <row r="130" spans="1:9" ht="13.5">
      <c r="A130" s="47" t="s">
        <v>284</v>
      </c>
      <c r="B130" s="78">
        <v>984</v>
      </c>
      <c r="C130" s="75" t="s">
        <v>7</v>
      </c>
      <c r="D130" s="75" t="s">
        <v>7</v>
      </c>
      <c r="E130" s="75" t="s">
        <v>474</v>
      </c>
      <c r="F130" s="75" t="s">
        <v>250</v>
      </c>
      <c r="G130" s="95">
        <f>G131+G134</f>
        <v>63.03</v>
      </c>
      <c r="H130" s="95">
        <f>H131+H134</f>
        <v>58.846</v>
      </c>
      <c r="I130" s="164">
        <f t="shared" si="7"/>
        <v>93.36189116293826</v>
      </c>
    </row>
    <row r="131" spans="1:9" ht="13.5">
      <c r="A131" s="47" t="s">
        <v>148</v>
      </c>
      <c r="B131" s="78">
        <v>984</v>
      </c>
      <c r="C131" s="75" t="s">
        <v>7</v>
      </c>
      <c r="D131" s="75" t="s">
        <v>7</v>
      </c>
      <c r="E131" s="75" t="s">
        <v>475</v>
      </c>
      <c r="F131" s="75" t="s">
        <v>250</v>
      </c>
      <c r="G131" s="95">
        <f>G132</f>
        <v>63.03</v>
      </c>
      <c r="H131" s="95">
        <f>H132</f>
        <v>58.846</v>
      </c>
      <c r="I131" s="164">
        <f t="shared" si="7"/>
        <v>93.36189116293826</v>
      </c>
    </row>
    <row r="132" spans="1:9" ht="13.5">
      <c r="A132" s="47" t="s">
        <v>166</v>
      </c>
      <c r="B132" s="78">
        <v>984</v>
      </c>
      <c r="C132" s="75" t="s">
        <v>7</v>
      </c>
      <c r="D132" s="75" t="s">
        <v>7</v>
      </c>
      <c r="E132" s="75" t="s">
        <v>476</v>
      </c>
      <c r="F132" s="75" t="s">
        <v>250</v>
      </c>
      <c r="G132" s="95">
        <f>G133</f>
        <v>63.03</v>
      </c>
      <c r="H132" s="95">
        <f>H133</f>
        <v>58.846</v>
      </c>
      <c r="I132" s="164">
        <f t="shared" si="7"/>
        <v>93.36189116293826</v>
      </c>
    </row>
    <row r="133" spans="1:9" ht="13.5">
      <c r="A133" s="81" t="s">
        <v>482</v>
      </c>
      <c r="B133" s="78">
        <v>984</v>
      </c>
      <c r="C133" s="75" t="s">
        <v>7</v>
      </c>
      <c r="D133" s="75" t="s">
        <v>7</v>
      </c>
      <c r="E133" s="75" t="s">
        <v>476</v>
      </c>
      <c r="F133" s="75" t="s">
        <v>465</v>
      </c>
      <c r="G133" s="95">
        <v>63.03</v>
      </c>
      <c r="H133" s="95">
        <v>58.846</v>
      </c>
      <c r="I133" s="164">
        <f t="shared" si="7"/>
        <v>93.36189116293826</v>
      </c>
    </row>
    <row r="134" spans="1:9" ht="25.5" hidden="1" outlineLevel="1">
      <c r="A134" s="29" t="s">
        <v>291</v>
      </c>
      <c r="B134" s="78">
        <v>984</v>
      </c>
      <c r="C134" s="75" t="s">
        <v>7</v>
      </c>
      <c r="D134" s="75" t="s">
        <v>7</v>
      </c>
      <c r="E134" s="75" t="s">
        <v>299</v>
      </c>
      <c r="F134" s="75" t="s">
        <v>250</v>
      </c>
      <c r="G134" s="95">
        <f>G135</f>
        <v>0</v>
      </c>
      <c r="H134" s="95">
        <f>H135</f>
        <v>0</v>
      </c>
      <c r="I134" s="164" t="e">
        <f t="shared" si="7"/>
        <v>#DIV/0!</v>
      </c>
    </row>
    <row r="135" spans="1:9" ht="13.5" hidden="1" outlineLevel="1">
      <c r="A135" s="29" t="s">
        <v>301</v>
      </c>
      <c r="B135" s="78">
        <v>984</v>
      </c>
      <c r="C135" s="75" t="s">
        <v>7</v>
      </c>
      <c r="D135" s="75" t="s">
        <v>7</v>
      </c>
      <c r="E135" s="75" t="s">
        <v>300</v>
      </c>
      <c r="F135" s="75" t="s">
        <v>250</v>
      </c>
      <c r="G135" s="95">
        <f>G136</f>
        <v>0</v>
      </c>
      <c r="H135" s="95">
        <f>H136</f>
        <v>0</v>
      </c>
      <c r="I135" s="164" t="e">
        <f t="shared" si="7"/>
        <v>#DIV/0!</v>
      </c>
    </row>
    <row r="136" spans="1:9" ht="13.5" hidden="1" outlineLevel="1">
      <c r="A136" s="24" t="s">
        <v>11</v>
      </c>
      <c r="B136" s="78">
        <v>984</v>
      </c>
      <c r="C136" s="75" t="s">
        <v>7</v>
      </c>
      <c r="D136" s="75" t="s">
        <v>7</v>
      </c>
      <c r="E136" s="75" t="s">
        <v>300</v>
      </c>
      <c r="F136" s="75" t="s">
        <v>5</v>
      </c>
      <c r="G136" s="95"/>
      <c r="H136" s="95"/>
      <c r="I136" s="164" t="e">
        <f t="shared" si="7"/>
        <v>#DIV/0!</v>
      </c>
    </row>
    <row r="137" spans="1:9" ht="13.5" collapsed="1">
      <c r="A137" s="79" t="s">
        <v>503</v>
      </c>
      <c r="B137" s="78">
        <v>984</v>
      </c>
      <c r="C137" s="75" t="s">
        <v>9</v>
      </c>
      <c r="D137" s="75" t="s">
        <v>249</v>
      </c>
      <c r="E137" s="75" t="s">
        <v>491</v>
      </c>
      <c r="F137" s="75" t="s">
        <v>250</v>
      </c>
      <c r="G137" s="95">
        <f>G138</f>
        <v>506.714</v>
      </c>
      <c r="H137" s="95">
        <f>H138</f>
        <v>394.957</v>
      </c>
      <c r="I137" s="164">
        <f t="shared" si="7"/>
        <v>77.94475779236414</v>
      </c>
    </row>
    <row r="138" spans="1:9" ht="13.5">
      <c r="A138" s="79" t="s">
        <v>10</v>
      </c>
      <c r="B138" s="78">
        <v>984</v>
      </c>
      <c r="C138" s="75" t="s">
        <v>9</v>
      </c>
      <c r="D138" s="75" t="s">
        <v>252</v>
      </c>
      <c r="E138" s="75" t="s">
        <v>491</v>
      </c>
      <c r="F138" s="75" t="s">
        <v>250</v>
      </c>
      <c r="G138" s="95">
        <f>G139</f>
        <v>506.714</v>
      </c>
      <c r="H138" s="95">
        <f>H139</f>
        <v>394.957</v>
      </c>
      <c r="I138" s="164">
        <f t="shared" si="7"/>
        <v>77.94475779236414</v>
      </c>
    </row>
    <row r="139" spans="1:9" ht="13.5">
      <c r="A139" s="79" t="s">
        <v>283</v>
      </c>
      <c r="B139" s="78">
        <v>984</v>
      </c>
      <c r="C139" s="75" t="s">
        <v>9</v>
      </c>
      <c r="D139" s="75" t="s">
        <v>252</v>
      </c>
      <c r="E139" s="75" t="s">
        <v>456</v>
      </c>
      <c r="F139" s="75" t="s">
        <v>250</v>
      </c>
      <c r="G139" s="95">
        <f>G140+G145</f>
        <v>506.714</v>
      </c>
      <c r="H139" s="95">
        <f>H140+H145</f>
        <v>394.957</v>
      </c>
      <c r="I139" s="164">
        <f t="shared" si="7"/>
        <v>77.94475779236414</v>
      </c>
    </row>
    <row r="140" spans="1:9" ht="13.5">
      <c r="A140" s="47" t="s">
        <v>148</v>
      </c>
      <c r="B140" s="78">
        <v>984</v>
      </c>
      <c r="C140" s="75" t="s">
        <v>9</v>
      </c>
      <c r="D140" s="75" t="s">
        <v>252</v>
      </c>
      <c r="E140" s="75" t="s">
        <v>457</v>
      </c>
      <c r="F140" s="75" t="s">
        <v>250</v>
      </c>
      <c r="G140" s="95">
        <f>G141+G143</f>
        <v>281.714</v>
      </c>
      <c r="H140" s="95">
        <f>H141+H143</f>
        <v>169.957</v>
      </c>
      <c r="I140" s="164">
        <f t="shared" si="7"/>
        <v>60.329625080755655</v>
      </c>
    </row>
    <row r="141" spans="1:9" ht="13.5">
      <c r="A141" s="77" t="s">
        <v>161</v>
      </c>
      <c r="B141" s="78">
        <v>984</v>
      </c>
      <c r="C141" s="75" t="s">
        <v>9</v>
      </c>
      <c r="D141" s="75" t="s">
        <v>252</v>
      </c>
      <c r="E141" s="75" t="s">
        <v>458</v>
      </c>
      <c r="F141" s="75" t="s">
        <v>250</v>
      </c>
      <c r="G141" s="95">
        <f>G142</f>
        <v>281.714</v>
      </c>
      <c r="H141" s="95">
        <f>H142</f>
        <v>169.957</v>
      </c>
      <c r="I141" s="164">
        <f t="shared" si="7"/>
        <v>60.329625080755655</v>
      </c>
    </row>
    <row r="142" spans="1:9" ht="13.5">
      <c r="A142" s="81" t="s">
        <v>482</v>
      </c>
      <c r="B142" s="78">
        <v>984</v>
      </c>
      <c r="C142" s="75" t="s">
        <v>9</v>
      </c>
      <c r="D142" s="75" t="s">
        <v>252</v>
      </c>
      <c r="E142" s="75" t="s">
        <v>458</v>
      </c>
      <c r="F142" s="75" t="s">
        <v>465</v>
      </c>
      <c r="G142" s="95">
        <v>281.714</v>
      </c>
      <c r="H142" s="95">
        <v>169.957</v>
      </c>
      <c r="I142" s="164">
        <f t="shared" si="7"/>
        <v>60.329625080755655</v>
      </c>
    </row>
    <row r="143" spans="1:9" ht="23.25" customHeight="1" hidden="1">
      <c r="A143" s="77" t="s">
        <v>176</v>
      </c>
      <c r="B143" s="78">
        <v>984</v>
      </c>
      <c r="C143" s="75" t="s">
        <v>9</v>
      </c>
      <c r="D143" s="75" t="s">
        <v>252</v>
      </c>
      <c r="E143" s="75" t="s">
        <v>459</v>
      </c>
      <c r="F143" s="75" t="s">
        <v>250</v>
      </c>
      <c r="G143" s="95">
        <f>G144</f>
        <v>0</v>
      </c>
      <c r="H143" s="95">
        <f>H144</f>
        <v>0</v>
      </c>
      <c r="I143" s="164" t="e">
        <f t="shared" si="7"/>
        <v>#DIV/0!</v>
      </c>
    </row>
    <row r="144" spans="1:9" ht="13.5" hidden="1">
      <c r="A144" s="81" t="s">
        <v>165</v>
      </c>
      <c r="B144" s="78">
        <v>984</v>
      </c>
      <c r="C144" s="75" t="s">
        <v>9</v>
      </c>
      <c r="D144" s="75" t="s">
        <v>252</v>
      </c>
      <c r="E144" s="75" t="s">
        <v>167</v>
      </c>
      <c r="F144" s="75" t="s">
        <v>164</v>
      </c>
      <c r="G144" s="95"/>
      <c r="H144" s="95"/>
      <c r="I144" s="164" t="e">
        <f t="shared" si="7"/>
        <v>#DIV/0!</v>
      </c>
    </row>
    <row r="145" spans="1:9" ht="27">
      <c r="A145" s="90" t="s">
        <v>291</v>
      </c>
      <c r="B145" s="78">
        <v>984</v>
      </c>
      <c r="C145" s="75" t="s">
        <v>9</v>
      </c>
      <c r="D145" s="75" t="s">
        <v>252</v>
      </c>
      <c r="E145" s="75" t="s">
        <v>471</v>
      </c>
      <c r="F145" s="75" t="s">
        <v>250</v>
      </c>
      <c r="G145" s="95">
        <f>G146+G148</f>
        <v>225</v>
      </c>
      <c r="H145" s="95">
        <f>H146+H148</f>
        <v>225</v>
      </c>
      <c r="I145" s="164">
        <f t="shared" si="7"/>
        <v>100</v>
      </c>
    </row>
    <row r="146" spans="1:9" ht="27">
      <c r="A146" s="47" t="s">
        <v>42</v>
      </c>
      <c r="B146" s="78">
        <v>984</v>
      </c>
      <c r="C146" s="75" t="s">
        <v>9</v>
      </c>
      <c r="D146" s="75" t="s">
        <v>252</v>
      </c>
      <c r="E146" s="75" t="s">
        <v>472</v>
      </c>
      <c r="F146" s="75" t="s">
        <v>250</v>
      </c>
      <c r="G146" s="95">
        <f>G147</f>
        <v>35</v>
      </c>
      <c r="H146" s="95">
        <f>H147</f>
        <v>35</v>
      </c>
      <c r="I146" s="164">
        <f t="shared" si="7"/>
        <v>100</v>
      </c>
    </row>
    <row r="147" spans="1:9" ht="13.5">
      <c r="A147" s="79" t="s">
        <v>469</v>
      </c>
      <c r="B147" s="78">
        <v>984</v>
      </c>
      <c r="C147" s="75" t="s">
        <v>9</v>
      </c>
      <c r="D147" s="75" t="s">
        <v>252</v>
      </c>
      <c r="E147" s="75" t="s">
        <v>472</v>
      </c>
      <c r="F147" s="75" t="s">
        <v>467</v>
      </c>
      <c r="G147" s="95">
        <v>35</v>
      </c>
      <c r="H147" s="95">
        <v>35</v>
      </c>
      <c r="I147" s="164">
        <f t="shared" si="7"/>
        <v>100</v>
      </c>
    </row>
    <row r="148" spans="1:9" ht="27">
      <c r="A148" s="47" t="s">
        <v>43</v>
      </c>
      <c r="B148" s="78">
        <v>984</v>
      </c>
      <c r="C148" s="75" t="s">
        <v>9</v>
      </c>
      <c r="D148" s="75" t="s">
        <v>252</v>
      </c>
      <c r="E148" s="75" t="s">
        <v>473</v>
      </c>
      <c r="F148" s="75" t="s">
        <v>250</v>
      </c>
      <c r="G148" s="95">
        <f>G149</f>
        <v>190</v>
      </c>
      <c r="H148" s="95">
        <f>H149</f>
        <v>190</v>
      </c>
      <c r="I148" s="164">
        <f t="shared" si="7"/>
        <v>100</v>
      </c>
    </row>
    <row r="149" spans="1:9" ht="13.5">
      <c r="A149" s="79" t="s">
        <v>469</v>
      </c>
      <c r="B149" s="78">
        <v>984</v>
      </c>
      <c r="C149" s="75" t="s">
        <v>9</v>
      </c>
      <c r="D149" s="75" t="s">
        <v>252</v>
      </c>
      <c r="E149" s="75" t="s">
        <v>473</v>
      </c>
      <c r="F149" s="75" t="s">
        <v>467</v>
      </c>
      <c r="G149" s="95">
        <v>190</v>
      </c>
      <c r="H149" s="95">
        <v>190</v>
      </c>
      <c r="I149" s="164">
        <f aca="true" t="shared" si="11" ref="I149:I174">H149/G149*100</f>
        <v>100</v>
      </c>
    </row>
    <row r="150" spans="1:9" ht="13.5">
      <c r="A150" s="76" t="s">
        <v>129</v>
      </c>
      <c r="B150" s="78">
        <v>984</v>
      </c>
      <c r="C150" s="75" t="s">
        <v>264</v>
      </c>
      <c r="D150" s="75" t="s">
        <v>249</v>
      </c>
      <c r="E150" s="75" t="s">
        <v>491</v>
      </c>
      <c r="F150" s="75" t="s">
        <v>250</v>
      </c>
      <c r="G150" s="95">
        <f aca="true" t="shared" si="12" ref="G150:H154">G151</f>
        <v>271.8</v>
      </c>
      <c r="H150" s="95">
        <f t="shared" si="12"/>
        <v>264.915</v>
      </c>
      <c r="I150" s="164">
        <f t="shared" si="11"/>
        <v>97.46688741721854</v>
      </c>
    </row>
    <row r="151" spans="1:9" ht="13.5">
      <c r="A151" s="76" t="s">
        <v>130</v>
      </c>
      <c r="B151" s="78">
        <v>984</v>
      </c>
      <c r="C151" s="75" t="s">
        <v>264</v>
      </c>
      <c r="D151" s="75" t="s">
        <v>252</v>
      </c>
      <c r="E151" s="75" t="s">
        <v>491</v>
      </c>
      <c r="F151" s="75" t="s">
        <v>250</v>
      </c>
      <c r="G151" s="95">
        <f t="shared" si="12"/>
        <v>271.8</v>
      </c>
      <c r="H151" s="95">
        <f t="shared" si="12"/>
        <v>264.915</v>
      </c>
      <c r="I151" s="164">
        <f t="shared" si="11"/>
        <v>97.46688741721854</v>
      </c>
    </row>
    <row r="152" spans="1:9" ht="13.5">
      <c r="A152" s="47" t="s">
        <v>88</v>
      </c>
      <c r="B152" s="78">
        <v>984</v>
      </c>
      <c r="C152" s="75" t="s">
        <v>264</v>
      </c>
      <c r="D152" s="75" t="s">
        <v>252</v>
      </c>
      <c r="E152" s="75" t="s">
        <v>462</v>
      </c>
      <c r="F152" s="75" t="s">
        <v>250</v>
      </c>
      <c r="G152" s="95">
        <f t="shared" si="12"/>
        <v>271.8</v>
      </c>
      <c r="H152" s="95">
        <f t="shared" si="12"/>
        <v>264.915</v>
      </c>
      <c r="I152" s="164">
        <f t="shared" si="11"/>
        <v>97.46688741721854</v>
      </c>
    </row>
    <row r="153" spans="1:9" ht="13.5">
      <c r="A153" s="76" t="s">
        <v>131</v>
      </c>
      <c r="B153" s="78">
        <v>984</v>
      </c>
      <c r="C153" s="75" t="s">
        <v>264</v>
      </c>
      <c r="D153" s="75" t="s">
        <v>252</v>
      </c>
      <c r="E153" s="75" t="s">
        <v>430</v>
      </c>
      <c r="F153" s="75" t="s">
        <v>250</v>
      </c>
      <c r="G153" s="95">
        <f t="shared" si="12"/>
        <v>271.8</v>
      </c>
      <c r="H153" s="95">
        <f t="shared" si="12"/>
        <v>264.915</v>
      </c>
      <c r="I153" s="164">
        <f t="shared" si="11"/>
        <v>97.46688741721854</v>
      </c>
    </row>
    <row r="154" spans="1:9" ht="13.5">
      <c r="A154" s="76" t="s">
        <v>132</v>
      </c>
      <c r="B154" s="78">
        <v>984</v>
      </c>
      <c r="C154" s="75" t="s">
        <v>264</v>
      </c>
      <c r="D154" s="75" t="s">
        <v>252</v>
      </c>
      <c r="E154" s="75" t="s">
        <v>431</v>
      </c>
      <c r="F154" s="75" t="s">
        <v>250</v>
      </c>
      <c r="G154" s="95">
        <f t="shared" si="12"/>
        <v>271.8</v>
      </c>
      <c r="H154" s="95">
        <f t="shared" si="12"/>
        <v>264.915</v>
      </c>
      <c r="I154" s="164">
        <f t="shared" si="11"/>
        <v>97.46688741721854</v>
      </c>
    </row>
    <row r="155" spans="1:9" ht="13.5">
      <c r="A155" s="81" t="s">
        <v>504</v>
      </c>
      <c r="B155" s="78">
        <v>984</v>
      </c>
      <c r="C155" s="75" t="s">
        <v>264</v>
      </c>
      <c r="D155" s="75" t="s">
        <v>252</v>
      </c>
      <c r="E155" s="75" t="s">
        <v>431</v>
      </c>
      <c r="F155" s="75" t="s">
        <v>470</v>
      </c>
      <c r="G155" s="95">
        <v>271.8</v>
      </c>
      <c r="H155" s="95">
        <v>264.915</v>
      </c>
      <c r="I155" s="164">
        <f t="shared" si="11"/>
        <v>97.46688741721854</v>
      </c>
    </row>
    <row r="156" spans="1:9" ht="13.5">
      <c r="A156" s="47" t="s">
        <v>30</v>
      </c>
      <c r="B156" s="78">
        <v>984</v>
      </c>
      <c r="C156" s="75" t="s">
        <v>29</v>
      </c>
      <c r="D156" s="75" t="s">
        <v>249</v>
      </c>
      <c r="E156" s="75" t="s">
        <v>491</v>
      </c>
      <c r="F156" s="75" t="s">
        <v>250</v>
      </c>
      <c r="G156" s="95">
        <f>G157</f>
        <v>50.356</v>
      </c>
      <c r="H156" s="95">
        <f>H157</f>
        <v>50.356</v>
      </c>
      <c r="I156" s="164">
        <f t="shared" si="11"/>
        <v>100</v>
      </c>
    </row>
    <row r="157" spans="1:9" ht="13.5">
      <c r="A157" s="47" t="s">
        <v>31</v>
      </c>
      <c r="B157" s="78">
        <v>984</v>
      </c>
      <c r="C157" s="75" t="s">
        <v>29</v>
      </c>
      <c r="D157" s="75" t="s">
        <v>254</v>
      </c>
      <c r="E157" s="75" t="s">
        <v>491</v>
      </c>
      <c r="F157" s="75" t="s">
        <v>250</v>
      </c>
      <c r="G157" s="95">
        <f>G158</f>
        <v>50.356</v>
      </c>
      <c r="H157" s="95">
        <f>H158</f>
        <v>50.356</v>
      </c>
      <c r="I157" s="164">
        <f t="shared" si="11"/>
        <v>100</v>
      </c>
    </row>
    <row r="158" spans="1:9" ht="13.5">
      <c r="A158" s="79" t="s">
        <v>285</v>
      </c>
      <c r="B158" s="78">
        <v>984</v>
      </c>
      <c r="C158" s="75" t="s">
        <v>29</v>
      </c>
      <c r="D158" s="75" t="s">
        <v>254</v>
      </c>
      <c r="E158" s="75" t="s">
        <v>477</v>
      </c>
      <c r="F158" s="75" t="s">
        <v>250</v>
      </c>
      <c r="G158" s="95">
        <f>G159+G162</f>
        <v>50.356</v>
      </c>
      <c r="H158" s="95">
        <f>H159+H162</f>
        <v>50.356</v>
      </c>
      <c r="I158" s="164">
        <f t="shared" si="11"/>
        <v>100</v>
      </c>
    </row>
    <row r="159" spans="1:9" ht="13.5">
      <c r="A159" s="47" t="s">
        <v>148</v>
      </c>
      <c r="B159" s="78">
        <v>984</v>
      </c>
      <c r="C159" s="75" t="s">
        <v>29</v>
      </c>
      <c r="D159" s="75" t="s">
        <v>254</v>
      </c>
      <c r="E159" s="75" t="s">
        <v>478</v>
      </c>
      <c r="F159" s="75" t="s">
        <v>250</v>
      </c>
      <c r="G159" s="95">
        <f>G160</f>
        <v>50.356</v>
      </c>
      <c r="H159" s="95">
        <f>H160</f>
        <v>50.356</v>
      </c>
      <c r="I159" s="164">
        <f t="shared" si="11"/>
        <v>100</v>
      </c>
    </row>
    <row r="160" spans="1:9" ht="13.5">
      <c r="A160" s="77" t="s">
        <v>168</v>
      </c>
      <c r="B160" s="78">
        <v>984</v>
      </c>
      <c r="C160" s="75" t="s">
        <v>29</v>
      </c>
      <c r="D160" s="75" t="s">
        <v>254</v>
      </c>
      <c r="E160" s="75" t="s">
        <v>479</v>
      </c>
      <c r="F160" s="75" t="s">
        <v>250</v>
      </c>
      <c r="G160" s="95">
        <f>G161</f>
        <v>50.356</v>
      </c>
      <c r="H160" s="95">
        <f>H161</f>
        <v>50.356</v>
      </c>
      <c r="I160" s="164">
        <f t="shared" si="11"/>
        <v>100</v>
      </c>
    </row>
    <row r="161" spans="1:9" ht="21.75" customHeight="1">
      <c r="A161" s="81" t="s">
        <v>482</v>
      </c>
      <c r="B161" s="78">
        <v>984</v>
      </c>
      <c r="C161" s="75" t="s">
        <v>29</v>
      </c>
      <c r="D161" s="75" t="s">
        <v>254</v>
      </c>
      <c r="E161" s="75" t="s">
        <v>479</v>
      </c>
      <c r="F161" s="75" t="s">
        <v>465</v>
      </c>
      <c r="G161" s="95">
        <v>50.356</v>
      </c>
      <c r="H161" s="95">
        <v>50.356</v>
      </c>
      <c r="I161" s="164">
        <f t="shared" si="11"/>
        <v>100</v>
      </c>
    </row>
    <row r="162" spans="1:9" ht="27" hidden="1">
      <c r="A162" s="79" t="s">
        <v>162</v>
      </c>
      <c r="B162" s="78">
        <v>984</v>
      </c>
      <c r="C162" s="75" t="s">
        <v>29</v>
      </c>
      <c r="D162" s="75" t="s">
        <v>254</v>
      </c>
      <c r="E162" s="75" t="s">
        <v>494</v>
      </c>
      <c r="F162" s="75" t="s">
        <v>250</v>
      </c>
      <c r="G162" s="95">
        <f>G163</f>
        <v>0</v>
      </c>
      <c r="H162" s="95">
        <f>H163</f>
        <v>0</v>
      </c>
      <c r="I162" s="164" t="e">
        <f t="shared" si="11"/>
        <v>#DIV/0!</v>
      </c>
    </row>
    <row r="163" spans="1:9" ht="27" hidden="1">
      <c r="A163" s="47" t="s">
        <v>135</v>
      </c>
      <c r="B163" s="78">
        <v>984</v>
      </c>
      <c r="C163" s="75" t="s">
        <v>29</v>
      </c>
      <c r="D163" s="75" t="s">
        <v>254</v>
      </c>
      <c r="E163" s="75" t="s">
        <v>495</v>
      </c>
      <c r="F163" s="75" t="s">
        <v>250</v>
      </c>
      <c r="G163" s="95">
        <f>G164</f>
        <v>0</v>
      </c>
      <c r="H163" s="95">
        <f>H164</f>
        <v>0</v>
      </c>
      <c r="I163" s="164" t="e">
        <f t="shared" si="11"/>
        <v>#DIV/0!</v>
      </c>
    </row>
    <row r="164" spans="1:9" ht="13.5" hidden="1">
      <c r="A164" s="79" t="s">
        <v>11</v>
      </c>
      <c r="B164" s="78">
        <v>984</v>
      </c>
      <c r="C164" s="75" t="s">
        <v>29</v>
      </c>
      <c r="D164" s="75" t="s">
        <v>254</v>
      </c>
      <c r="E164" s="75" t="s">
        <v>495</v>
      </c>
      <c r="F164" s="75" t="s">
        <v>467</v>
      </c>
      <c r="G164" s="95">
        <v>0</v>
      </c>
      <c r="H164" s="95">
        <v>0</v>
      </c>
      <c r="I164" s="164" t="e">
        <f t="shared" si="11"/>
        <v>#DIV/0!</v>
      </c>
    </row>
    <row r="165" spans="1:9" ht="27">
      <c r="A165" s="89" t="s">
        <v>12</v>
      </c>
      <c r="B165" s="85">
        <v>994</v>
      </c>
      <c r="C165" s="75" t="s">
        <v>249</v>
      </c>
      <c r="D165" s="75" t="s">
        <v>249</v>
      </c>
      <c r="E165" s="86" t="s">
        <v>491</v>
      </c>
      <c r="F165" s="75" t="s">
        <v>95</v>
      </c>
      <c r="G165" s="95">
        <f aca="true" t="shared" si="13" ref="G165:H167">G166</f>
        <v>2502.1</v>
      </c>
      <c r="H165" s="95">
        <f t="shared" si="13"/>
        <v>2447.084</v>
      </c>
      <c r="I165" s="164">
        <f t="shared" si="11"/>
        <v>97.80120698613165</v>
      </c>
    </row>
    <row r="166" spans="1:9" ht="13.5">
      <c r="A166" s="47" t="s">
        <v>251</v>
      </c>
      <c r="B166" s="78">
        <v>994</v>
      </c>
      <c r="C166" s="75" t="s">
        <v>252</v>
      </c>
      <c r="D166" s="75" t="s">
        <v>249</v>
      </c>
      <c r="E166" s="75" t="s">
        <v>491</v>
      </c>
      <c r="F166" s="75" t="s">
        <v>250</v>
      </c>
      <c r="G166" s="95">
        <f t="shared" si="13"/>
        <v>2502.1</v>
      </c>
      <c r="H166" s="95">
        <f t="shared" si="13"/>
        <v>2447.084</v>
      </c>
      <c r="I166" s="164">
        <f t="shared" si="11"/>
        <v>97.80120698613165</v>
      </c>
    </row>
    <row r="167" spans="1:9" ht="13.5">
      <c r="A167" s="45" t="s">
        <v>257</v>
      </c>
      <c r="B167" s="78">
        <v>994</v>
      </c>
      <c r="C167" s="75" t="s">
        <v>252</v>
      </c>
      <c r="D167" s="75" t="s">
        <v>24</v>
      </c>
      <c r="E167" s="75" t="s">
        <v>491</v>
      </c>
      <c r="F167" s="75" t="s">
        <v>250</v>
      </c>
      <c r="G167" s="95">
        <f t="shared" si="13"/>
        <v>2502.1</v>
      </c>
      <c r="H167" s="95">
        <f t="shared" si="13"/>
        <v>2447.084</v>
      </c>
      <c r="I167" s="164">
        <f t="shared" si="11"/>
        <v>97.80120698613165</v>
      </c>
    </row>
    <row r="168" spans="1:9" ht="13.5">
      <c r="A168" s="87" t="s">
        <v>282</v>
      </c>
      <c r="B168" s="78">
        <v>994</v>
      </c>
      <c r="C168" s="75" t="s">
        <v>252</v>
      </c>
      <c r="D168" s="75" t="s">
        <v>24</v>
      </c>
      <c r="E168" s="75" t="s">
        <v>451</v>
      </c>
      <c r="F168" s="75" t="s">
        <v>250</v>
      </c>
      <c r="G168" s="95">
        <f>G171+G169</f>
        <v>2502.1</v>
      </c>
      <c r="H168" s="95">
        <f>H171+H169</f>
        <v>2447.084</v>
      </c>
      <c r="I168" s="164">
        <f t="shared" si="11"/>
        <v>97.80120698613165</v>
      </c>
    </row>
    <row r="169" spans="1:9" ht="13.5">
      <c r="A169" s="87" t="s">
        <v>182</v>
      </c>
      <c r="B169" s="78">
        <v>994</v>
      </c>
      <c r="C169" s="75" t="s">
        <v>252</v>
      </c>
      <c r="D169" s="75" t="s">
        <v>24</v>
      </c>
      <c r="E169" s="75" t="s">
        <v>453</v>
      </c>
      <c r="F169" s="75" t="s">
        <v>250</v>
      </c>
      <c r="G169" s="95">
        <f>G170</f>
        <v>491.9</v>
      </c>
      <c r="H169" s="95">
        <f>H170</f>
        <v>448.047</v>
      </c>
      <c r="I169" s="164">
        <f t="shared" si="11"/>
        <v>91.08497662126449</v>
      </c>
    </row>
    <row r="170" spans="1:9" ht="40.5">
      <c r="A170" s="47" t="s">
        <v>496</v>
      </c>
      <c r="B170" s="78">
        <v>994</v>
      </c>
      <c r="C170" s="75" t="s">
        <v>252</v>
      </c>
      <c r="D170" s="75" t="s">
        <v>24</v>
      </c>
      <c r="E170" s="75" t="s">
        <v>453</v>
      </c>
      <c r="F170" s="75" t="s">
        <v>463</v>
      </c>
      <c r="G170" s="95">
        <v>491.9</v>
      </c>
      <c r="H170" s="95">
        <v>448.047</v>
      </c>
      <c r="I170" s="164">
        <f t="shared" si="11"/>
        <v>91.08497662126449</v>
      </c>
    </row>
    <row r="171" spans="1:9" ht="13.5">
      <c r="A171" s="47" t="s">
        <v>148</v>
      </c>
      <c r="B171" s="78">
        <v>994</v>
      </c>
      <c r="C171" s="75" t="s">
        <v>252</v>
      </c>
      <c r="D171" s="75" t="s">
        <v>24</v>
      </c>
      <c r="E171" s="75" t="s">
        <v>454</v>
      </c>
      <c r="F171" s="75" t="s">
        <v>250</v>
      </c>
      <c r="G171" s="95">
        <f>G172</f>
        <v>2010.2</v>
      </c>
      <c r="H171" s="95">
        <f>H172</f>
        <v>1999.037</v>
      </c>
      <c r="I171" s="164">
        <f t="shared" si="11"/>
        <v>99.44468212118197</v>
      </c>
    </row>
    <row r="172" spans="1:9" ht="13.5">
      <c r="A172" s="47" t="s">
        <v>160</v>
      </c>
      <c r="B172" s="78">
        <v>994</v>
      </c>
      <c r="C172" s="75" t="s">
        <v>252</v>
      </c>
      <c r="D172" s="75" t="s">
        <v>24</v>
      </c>
      <c r="E172" s="75" t="s">
        <v>455</v>
      </c>
      <c r="F172" s="75" t="s">
        <v>250</v>
      </c>
      <c r="G172" s="95">
        <f>G173+G174</f>
        <v>2010.2</v>
      </c>
      <c r="H172" s="95">
        <f>H173+H174</f>
        <v>1999.037</v>
      </c>
      <c r="I172" s="164">
        <f t="shared" si="11"/>
        <v>99.44468212118197</v>
      </c>
    </row>
    <row r="173" spans="1:9" ht="13.5">
      <c r="A173" s="81" t="s">
        <v>482</v>
      </c>
      <c r="B173" s="78">
        <v>994</v>
      </c>
      <c r="C173" s="75" t="s">
        <v>252</v>
      </c>
      <c r="D173" s="75" t="s">
        <v>24</v>
      </c>
      <c r="E173" s="75" t="s">
        <v>455</v>
      </c>
      <c r="F173" s="75" t="s">
        <v>465</v>
      </c>
      <c r="G173" s="95">
        <v>2008</v>
      </c>
      <c r="H173" s="95">
        <v>1999.037</v>
      </c>
      <c r="I173" s="164">
        <f t="shared" si="11"/>
        <v>99.55363545816734</v>
      </c>
    </row>
    <row r="174" spans="1:9" ht="13.5" outlineLevel="1">
      <c r="A174" s="81" t="s">
        <v>489</v>
      </c>
      <c r="B174" s="78">
        <v>994</v>
      </c>
      <c r="C174" s="75" t="s">
        <v>252</v>
      </c>
      <c r="D174" s="75" t="s">
        <v>24</v>
      </c>
      <c r="E174" s="75" t="s">
        <v>455</v>
      </c>
      <c r="F174" s="75" t="s">
        <v>466</v>
      </c>
      <c r="G174" s="95">
        <v>2.2</v>
      </c>
      <c r="H174" s="173">
        <v>0</v>
      </c>
      <c r="I174" s="164">
        <f t="shared" si="11"/>
        <v>0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D3" sqref="D3"/>
    </sheetView>
  </sheetViews>
  <sheetFormatPr defaultColWidth="9.00390625" defaultRowHeight="12.75" outlineLevelRow="1"/>
  <cols>
    <col min="1" max="1" width="41.875" style="0" customWidth="1"/>
    <col min="2" max="2" width="23.875" style="0" customWidth="1"/>
    <col min="3" max="3" width="11.125" style="0" customWidth="1"/>
    <col min="4" max="4" width="12.375" style="0" customWidth="1"/>
  </cols>
  <sheetData>
    <row r="1" spans="1:4" ht="11.25" customHeight="1">
      <c r="A1" s="31"/>
      <c r="B1" s="125"/>
      <c r="C1" s="125"/>
      <c r="D1" s="125" t="s">
        <v>386</v>
      </c>
    </row>
    <row r="2" spans="1:4" ht="11.25" customHeight="1">
      <c r="A2" s="31"/>
      <c r="B2" s="125"/>
      <c r="C2" s="125"/>
      <c r="D2" s="125" t="s">
        <v>44</v>
      </c>
    </row>
    <row r="3" spans="1:4" ht="12.75" customHeight="1">
      <c r="A3" s="31"/>
      <c r="B3" s="125"/>
      <c r="C3" s="125"/>
      <c r="D3" s="125" t="s">
        <v>513</v>
      </c>
    </row>
    <row r="4" spans="1:4" s="36" customFormat="1" ht="12" outlineLevel="1">
      <c r="A4" s="35"/>
      <c r="B4" s="190"/>
      <c r="C4" s="190"/>
      <c r="D4" s="30"/>
    </row>
    <row r="5" spans="1:3" s="36" customFormat="1" ht="12">
      <c r="A5" s="35"/>
      <c r="B5" s="37"/>
      <c r="C5" s="38"/>
    </row>
    <row r="6" spans="1:3" ht="12.75">
      <c r="A6" s="191" t="s">
        <v>53</v>
      </c>
      <c r="B6" s="191"/>
      <c r="C6" s="191"/>
    </row>
    <row r="7" spans="1:3" ht="12.75">
      <c r="A7" s="191" t="s">
        <v>81</v>
      </c>
      <c r="B7" s="191"/>
      <c r="C7" s="191"/>
    </row>
    <row r="8" spans="1:3" ht="12.75">
      <c r="A8" s="191" t="s">
        <v>80</v>
      </c>
      <c r="B8" s="191"/>
      <c r="C8" s="191"/>
    </row>
    <row r="9" spans="1:3" ht="12.75">
      <c r="A9" s="191" t="s">
        <v>505</v>
      </c>
      <c r="B9" s="191"/>
      <c r="C9" s="191"/>
    </row>
    <row r="10" spans="1:3" ht="13.5" thickBot="1">
      <c r="A10" s="56"/>
      <c r="B10" s="56"/>
      <c r="C10" s="57" t="s">
        <v>82</v>
      </c>
    </row>
    <row r="11" spans="1:4" ht="39" thickBot="1">
      <c r="A11" s="50" t="s">
        <v>245</v>
      </c>
      <c r="B11" s="51" t="s">
        <v>200</v>
      </c>
      <c r="C11" s="160" t="s">
        <v>385</v>
      </c>
      <c r="D11" s="161" t="s">
        <v>369</v>
      </c>
    </row>
    <row r="12" spans="1:4" ht="29.25" customHeight="1">
      <c r="A12" s="156" t="s">
        <v>54</v>
      </c>
      <c r="B12" s="153" t="s">
        <v>55</v>
      </c>
      <c r="C12" s="162">
        <f>C23</f>
        <v>1566.2139999999981</v>
      </c>
      <c r="D12" s="162">
        <f>D23</f>
        <v>126.25800000000163</v>
      </c>
    </row>
    <row r="13" spans="1:4" ht="12.75" hidden="1" outlineLevel="1">
      <c r="A13" s="157" t="s">
        <v>56</v>
      </c>
      <c r="B13" s="63"/>
      <c r="C13" s="60"/>
      <c r="D13" s="60"/>
    </row>
    <row r="14" spans="1:4" ht="22.5" hidden="1" outlineLevel="1">
      <c r="A14" s="158" t="s">
        <v>105</v>
      </c>
      <c r="B14" s="154" t="s">
        <v>104</v>
      </c>
      <c r="C14" s="58">
        <f>C17-C15</f>
        <v>0</v>
      </c>
      <c r="D14" s="58">
        <f>D17-D15</f>
        <v>0</v>
      </c>
    </row>
    <row r="15" spans="1:4" ht="33.75" hidden="1" outlineLevel="1">
      <c r="A15" s="159" t="s">
        <v>108</v>
      </c>
      <c r="B15" s="155" t="s">
        <v>109</v>
      </c>
      <c r="C15" s="60">
        <f>C16</f>
        <v>0</v>
      </c>
      <c r="D15" s="60">
        <f>D16</f>
        <v>0</v>
      </c>
    </row>
    <row r="16" spans="1:4" ht="37.5" customHeight="1" hidden="1" outlineLevel="1">
      <c r="A16" s="158" t="s">
        <v>111</v>
      </c>
      <c r="B16" s="59" t="s">
        <v>112</v>
      </c>
      <c r="C16" s="60"/>
      <c r="D16" s="60"/>
    </row>
    <row r="17" spans="1:4" ht="33.75" hidden="1" outlineLevel="1">
      <c r="A17" s="159" t="s">
        <v>110</v>
      </c>
      <c r="B17" s="155" t="s">
        <v>113</v>
      </c>
      <c r="C17" s="60">
        <f>C18</f>
        <v>0</v>
      </c>
      <c r="D17" s="60">
        <f>D18</f>
        <v>0</v>
      </c>
    </row>
    <row r="18" spans="1:4" ht="38.25" customHeight="1" hidden="1" outlineLevel="1">
      <c r="A18" s="159" t="s">
        <v>276</v>
      </c>
      <c r="B18" s="59" t="s">
        <v>114</v>
      </c>
      <c r="C18" s="60"/>
      <c r="D18" s="60"/>
    </row>
    <row r="19" spans="1:4" ht="30" customHeight="1" hidden="1" collapsed="1">
      <c r="A19" s="149" t="s">
        <v>57</v>
      </c>
      <c r="B19" s="61" t="s">
        <v>58</v>
      </c>
      <c r="C19" s="163">
        <v>0</v>
      </c>
      <c r="D19" s="163">
        <v>0</v>
      </c>
    </row>
    <row r="20" spans="1:4" ht="25.5" customHeight="1" hidden="1">
      <c r="A20" s="149" t="s">
        <v>59</v>
      </c>
      <c r="B20" s="61" t="s">
        <v>60</v>
      </c>
      <c r="C20" s="163">
        <v>0</v>
      </c>
      <c r="D20" s="163">
        <v>0</v>
      </c>
    </row>
    <row r="21" spans="1:4" ht="68.25" customHeight="1" hidden="1">
      <c r="A21" s="149" t="s">
        <v>61</v>
      </c>
      <c r="B21" s="61" t="s">
        <v>62</v>
      </c>
      <c r="C21" s="163">
        <v>0</v>
      </c>
      <c r="D21" s="163">
        <v>0</v>
      </c>
    </row>
    <row r="22" spans="1:4" ht="76.5" customHeight="1" hidden="1">
      <c r="A22" s="149" t="s">
        <v>63</v>
      </c>
      <c r="B22" s="61" t="s">
        <v>79</v>
      </c>
      <c r="C22" s="163">
        <v>0</v>
      </c>
      <c r="D22" s="163">
        <v>0</v>
      </c>
    </row>
    <row r="23" spans="1:4" ht="22.5">
      <c r="A23" s="149" t="s">
        <v>64</v>
      </c>
      <c r="B23" s="61" t="s">
        <v>65</v>
      </c>
      <c r="C23" s="162">
        <f>C29-C25</f>
        <v>1566.2139999999981</v>
      </c>
      <c r="D23" s="162">
        <f>D29-D25</f>
        <v>126.25800000000163</v>
      </c>
    </row>
    <row r="24" spans="1:4" ht="15" customHeight="1">
      <c r="A24" s="151" t="s">
        <v>66</v>
      </c>
      <c r="B24" s="61" t="s">
        <v>67</v>
      </c>
      <c r="C24" s="162">
        <f aca="true" t="shared" si="0" ref="C24:D26">C25</f>
        <v>11116</v>
      </c>
      <c r="D24" s="162">
        <f t="shared" si="0"/>
        <v>11333.274</v>
      </c>
    </row>
    <row r="25" spans="1:4" ht="15" customHeight="1">
      <c r="A25" s="150" t="s">
        <v>68</v>
      </c>
      <c r="B25" s="62" t="s">
        <v>69</v>
      </c>
      <c r="C25" s="162">
        <f t="shared" si="0"/>
        <v>11116</v>
      </c>
      <c r="D25" s="162">
        <f t="shared" si="0"/>
        <v>11333.274</v>
      </c>
    </row>
    <row r="26" spans="1:4" ht="22.5">
      <c r="A26" s="151" t="s">
        <v>70</v>
      </c>
      <c r="B26" s="61" t="s">
        <v>71</v>
      </c>
      <c r="C26" s="162">
        <f t="shared" si="0"/>
        <v>11116</v>
      </c>
      <c r="D26" s="162">
        <f t="shared" si="0"/>
        <v>11333.274</v>
      </c>
    </row>
    <row r="27" spans="1:4" ht="22.5">
      <c r="A27" s="151" t="s">
        <v>352</v>
      </c>
      <c r="B27" s="61" t="s">
        <v>351</v>
      </c>
      <c r="C27" s="162">
        <f>'Прил  1'!C117</f>
        <v>11116</v>
      </c>
      <c r="D27" s="162">
        <f>'Прил  1'!D117</f>
        <v>11333.274</v>
      </c>
    </row>
    <row r="28" spans="1:4" ht="15" customHeight="1">
      <c r="A28" s="151" t="s">
        <v>72</v>
      </c>
      <c r="B28" s="61" t="s">
        <v>73</v>
      </c>
      <c r="C28" s="162">
        <f aca="true" t="shared" si="1" ref="C28:D30">C29</f>
        <v>12682.213999999998</v>
      </c>
      <c r="D28" s="162">
        <f t="shared" si="1"/>
        <v>11459.532000000001</v>
      </c>
    </row>
    <row r="29" spans="1:4" ht="15" customHeight="1">
      <c r="A29" s="151" t="s">
        <v>74</v>
      </c>
      <c r="B29" s="61" t="s">
        <v>75</v>
      </c>
      <c r="C29" s="162">
        <f t="shared" si="1"/>
        <v>12682.213999999998</v>
      </c>
      <c r="D29" s="162">
        <f t="shared" si="1"/>
        <v>11459.532000000001</v>
      </c>
    </row>
    <row r="30" spans="1:4" ht="14.25" customHeight="1">
      <c r="A30" s="152" t="s">
        <v>76</v>
      </c>
      <c r="B30" s="59" t="s">
        <v>77</v>
      </c>
      <c r="C30" s="162">
        <f t="shared" si="1"/>
        <v>12682.213999999998</v>
      </c>
      <c r="D30" s="162">
        <f t="shared" si="1"/>
        <v>11459.532000000001</v>
      </c>
    </row>
    <row r="31" spans="1:4" ht="22.5">
      <c r="A31" s="152" t="s">
        <v>354</v>
      </c>
      <c r="B31" s="59" t="s">
        <v>353</v>
      </c>
      <c r="C31" s="162">
        <f>' Прил  2'!D12</f>
        <v>12682.213999999998</v>
      </c>
      <c r="D31" s="162">
        <f>' Прил  2'!E12</f>
        <v>11459.532000000001</v>
      </c>
    </row>
    <row r="32" spans="1:3" ht="15.75">
      <c r="A32" s="32"/>
      <c r="B32" s="32"/>
      <c r="C32" s="33"/>
    </row>
    <row r="33" spans="1:3" ht="15.75">
      <c r="A33" s="189" t="s">
        <v>78</v>
      </c>
      <c r="B33" s="189"/>
      <c r="C33" s="189"/>
    </row>
    <row r="34" spans="1:3" ht="15">
      <c r="A34" s="34"/>
      <c r="B34" s="34"/>
      <c r="C34" s="34"/>
    </row>
    <row r="35" spans="1:3" ht="15">
      <c r="A35" s="34"/>
      <c r="B35" s="34"/>
      <c r="C35" s="34"/>
    </row>
    <row r="36" spans="1:3" ht="15">
      <c r="A36" s="34"/>
      <c r="B36" s="34"/>
      <c r="C36" s="34"/>
    </row>
    <row r="37" spans="1:3" ht="15">
      <c r="A37" s="34"/>
      <c r="B37" s="34"/>
      <c r="C37" s="34"/>
    </row>
    <row r="38" spans="1:3" ht="15">
      <c r="A38" s="34"/>
      <c r="B38" s="34"/>
      <c r="C38" s="34"/>
    </row>
    <row r="39" spans="1:3" ht="15">
      <c r="A39" s="34"/>
      <c r="B39" s="34"/>
      <c r="C39" s="34"/>
    </row>
    <row r="40" spans="1:3" ht="15">
      <c r="A40" s="34"/>
      <c r="B40" s="34"/>
      <c r="C40" s="34"/>
    </row>
    <row r="41" spans="1:3" ht="15">
      <c r="A41" s="34"/>
      <c r="B41" s="34"/>
      <c r="C41" s="34"/>
    </row>
    <row r="42" spans="1:3" ht="15">
      <c r="A42" s="34"/>
      <c r="B42" s="34"/>
      <c r="C42" s="34"/>
    </row>
    <row r="43" spans="1:3" ht="15">
      <c r="A43" s="34"/>
      <c r="B43" s="34"/>
      <c r="C43" s="34"/>
    </row>
    <row r="44" spans="1:3" ht="15">
      <c r="A44" s="34"/>
      <c r="B44" s="34"/>
      <c r="C44" s="34"/>
    </row>
    <row r="45" spans="1:3" ht="15">
      <c r="A45" s="34"/>
      <c r="B45" s="34"/>
      <c r="C45" s="34"/>
    </row>
    <row r="46" spans="1:3" ht="15">
      <c r="A46" s="34"/>
      <c r="B46" s="34"/>
      <c r="C46" s="34"/>
    </row>
    <row r="47" spans="1:3" ht="15">
      <c r="A47" s="34"/>
      <c r="B47" s="34"/>
      <c r="C47" s="34"/>
    </row>
    <row r="48" spans="1:3" ht="15">
      <c r="A48" s="34"/>
      <c r="B48" s="34"/>
      <c r="C48" s="34"/>
    </row>
    <row r="49" spans="1:3" ht="15">
      <c r="A49" s="34"/>
      <c r="B49" s="34"/>
      <c r="C49" s="34"/>
    </row>
    <row r="50" spans="1:3" ht="15">
      <c r="A50" s="34"/>
      <c r="B50" s="34"/>
      <c r="C50" s="34"/>
    </row>
    <row r="51" spans="1:3" ht="15">
      <c r="A51" s="34"/>
      <c r="B51" s="34"/>
      <c r="C51" s="34"/>
    </row>
    <row r="52" spans="1:3" ht="15">
      <c r="A52" s="34"/>
      <c r="B52" s="34"/>
      <c r="C52" s="34"/>
    </row>
    <row r="53" spans="1:3" ht="15">
      <c r="A53" s="34"/>
      <c r="B53" s="34"/>
      <c r="C53" s="34"/>
    </row>
    <row r="54" spans="1:3" ht="15">
      <c r="A54" s="34"/>
      <c r="B54" s="34"/>
      <c r="C54" s="34"/>
    </row>
    <row r="55" spans="1:3" ht="15">
      <c r="A55" s="34"/>
      <c r="B55" s="34"/>
      <c r="C55" s="34"/>
    </row>
    <row r="56" spans="1:3" ht="15">
      <c r="A56" s="34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3" ht="15">
      <c r="A65" s="34"/>
      <c r="B65" s="34"/>
      <c r="C65" s="34"/>
    </row>
    <row r="66" spans="1:3" ht="15">
      <c r="A66" s="34"/>
      <c r="B66" s="34"/>
      <c r="C66" s="34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" ht="15">
      <c r="A69" s="34"/>
      <c r="B69" s="34"/>
      <c r="C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spans="1:3" ht="15">
      <c r="A217" s="34"/>
      <c r="B217" s="34"/>
      <c r="C217" s="34"/>
    </row>
    <row r="218" spans="1:3" ht="15">
      <c r="A218" s="34"/>
      <c r="B218" s="34"/>
      <c r="C218" s="34"/>
    </row>
    <row r="219" spans="1:3" ht="15">
      <c r="A219" s="34"/>
      <c r="B219" s="34"/>
      <c r="C219" s="34"/>
    </row>
    <row r="220" spans="1:3" ht="15">
      <c r="A220" s="34"/>
      <c r="B220" s="34"/>
      <c r="C220" s="34"/>
    </row>
    <row r="221" spans="1:3" ht="15">
      <c r="A221" s="34"/>
      <c r="B221" s="34"/>
      <c r="C221" s="34"/>
    </row>
    <row r="222" spans="1:3" ht="15">
      <c r="A222" s="34"/>
      <c r="B222" s="34"/>
      <c r="C222" s="34"/>
    </row>
    <row r="223" spans="1:3" ht="15">
      <c r="A223" s="34"/>
      <c r="B223" s="34"/>
      <c r="C223" s="34"/>
    </row>
    <row r="224" spans="1:3" ht="15">
      <c r="A224" s="34"/>
      <c r="B224" s="34"/>
      <c r="C224" s="34"/>
    </row>
    <row r="225" spans="1:3" ht="15">
      <c r="A225" s="34"/>
      <c r="B225" s="34"/>
      <c r="C225" s="34"/>
    </row>
    <row r="226" spans="1:3" ht="15">
      <c r="A226" s="34"/>
      <c r="B226" s="34"/>
      <c r="C226" s="34"/>
    </row>
    <row r="227" spans="1:3" ht="15">
      <c r="A227" s="34"/>
      <c r="B227" s="34"/>
      <c r="C227" s="34"/>
    </row>
    <row r="228" spans="1:3" ht="15">
      <c r="A228" s="34"/>
      <c r="B228" s="34"/>
      <c r="C228" s="34"/>
    </row>
    <row r="229" spans="1:3" ht="15">
      <c r="A229" s="34"/>
      <c r="B229" s="34"/>
      <c r="C229" s="34"/>
    </row>
    <row r="230" spans="1:3" ht="15">
      <c r="A230" s="34"/>
      <c r="B230" s="34"/>
      <c r="C230" s="34"/>
    </row>
    <row r="231" spans="1:3" ht="15">
      <c r="A231" s="34"/>
      <c r="B231" s="34"/>
      <c r="C231" s="34"/>
    </row>
    <row r="232" spans="1:3" ht="15">
      <c r="A232" s="34"/>
      <c r="B232" s="34"/>
      <c r="C232" s="34"/>
    </row>
    <row r="233" spans="1:3" ht="15">
      <c r="A233" s="34"/>
      <c r="B233" s="34"/>
      <c r="C233" s="34"/>
    </row>
    <row r="234" spans="1:3" ht="15">
      <c r="A234" s="34"/>
      <c r="B234" s="34"/>
      <c r="C234" s="34"/>
    </row>
    <row r="235" spans="1:3" ht="15">
      <c r="A235" s="34"/>
      <c r="B235" s="34"/>
      <c r="C235" s="34"/>
    </row>
    <row r="236" spans="1:3" ht="15">
      <c r="A236" s="34"/>
      <c r="B236" s="34"/>
      <c r="C236" s="34"/>
    </row>
    <row r="237" spans="1:3" ht="15">
      <c r="A237" s="34"/>
      <c r="B237" s="34"/>
      <c r="C237" s="34"/>
    </row>
    <row r="238" spans="1:3" ht="15">
      <c r="A238" s="34"/>
      <c r="B238" s="34"/>
      <c r="C238" s="34"/>
    </row>
    <row r="239" spans="1:3" ht="15">
      <c r="A239" s="34"/>
      <c r="B239" s="34"/>
      <c r="C239" s="34"/>
    </row>
    <row r="240" spans="1:3" ht="15">
      <c r="A240" s="34"/>
      <c r="B240" s="34"/>
      <c r="C240" s="34"/>
    </row>
    <row r="241" spans="1:3" ht="15">
      <c r="A241" s="34"/>
      <c r="B241" s="34"/>
      <c r="C241" s="34"/>
    </row>
    <row r="242" spans="1:3" ht="15">
      <c r="A242" s="34"/>
      <c r="B242" s="34"/>
      <c r="C242" s="34"/>
    </row>
    <row r="243" spans="1:3" ht="15">
      <c r="A243" s="34"/>
      <c r="B243" s="34"/>
      <c r="C243" s="34"/>
    </row>
    <row r="244" spans="1:3" ht="15">
      <c r="A244" s="34"/>
      <c r="B244" s="34"/>
      <c r="C244" s="34"/>
    </row>
    <row r="245" spans="1:3" ht="15">
      <c r="A245" s="34"/>
      <c r="B245" s="34"/>
      <c r="C245" s="34"/>
    </row>
    <row r="246" spans="1:3" ht="15">
      <c r="A246" s="34"/>
      <c r="B246" s="34"/>
      <c r="C246" s="34"/>
    </row>
    <row r="247" spans="1:3" ht="15">
      <c r="A247" s="34"/>
      <c r="B247" s="34"/>
      <c r="C247" s="34"/>
    </row>
    <row r="248" spans="1:3" ht="15">
      <c r="A248" s="34"/>
      <c r="B248" s="34"/>
      <c r="C248" s="34"/>
    </row>
    <row r="249" spans="1:3" ht="15">
      <c r="A249" s="34"/>
      <c r="B249" s="34"/>
      <c r="C249" s="34"/>
    </row>
    <row r="250" spans="1:3" ht="15">
      <c r="A250" s="34"/>
      <c r="B250" s="34"/>
      <c r="C250" s="34"/>
    </row>
    <row r="251" spans="1:3" ht="15">
      <c r="A251" s="34"/>
      <c r="B251" s="34"/>
      <c r="C251" s="34"/>
    </row>
    <row r="252" spans="1:3" ht="15">
      <c r="A252" s="34"/>
      <c r="B252" s="34"/>
      <c r="C252" s="34"/>
    </row>
    <row r="253" spans="1:3" ht="15">
      <c r="A253" s="34"/>
      <c r="B253" s="34"/>
      <c r="C253" s="34"/>
    </row>
    <row r="254" spans="1:3" ht="15">
      <c r="A254" s="34"/>
      <c r="B254" s="34"/>
      <c r="C254" s="34"/>
    </row>
    <row r="255" spans="1:3" ht="15">
      <c r="A255" s="34"/>
      <c r="B255" s="34"/>
      <c r="C255" s="34"/>
    </row>
    <row r="256" spans="1:3" ht="15">
      <c r="A256" s="34"/>
      <c r="B256" s="34"/>
      <c r="C256" s="34"/>
    </row>
    <row r="257" spans="1:3" ht="15">
      <c r="A257" s="34"/>
      <c r="B257" s="34"/>
      <c r="C257" s="34"/>
    </row>
    <row r="258" spans="1:3" ht="15">
      <c r="A258" s="34"/>
      <c r="B258" s="34"/>
      <c r="C258" s="34"/>
    </row>
    <row r="259" spans="1:3" ht="15">
      <c r="A259" s="34"/>
      <c r="B259" s="34"/>
      <c r="C259" s="34"/>
    </row>
    <row r="260" spans="1:3" ht="15">
      <c r="A260" s="34"/>
      <c r="B260" s="34"/>
      <c r="C260" s="34"/>
    </row>
    <row r="261" spans="1:3" ht="15">
      <c r="A261" s="34"/>
      <c r="B261" s="34"/>
      <c r="C261" s="34"/>
    </row>
    <row r="262" spans="1:3" ht="15">
      <c r="A262" s="34"/>
      <c r="B262" s="34"/>
      <c r="C262" s="34"/>
    </row>
    <row r="263" spans="1:3" ht="15">
      <c r="A263" s="34"/>
      <c r="B263" s="34"/>
      <c r="C263" s="34"/>
    </row>
    <row r="264" spans="1:3" ht="15">
      <c r="A264" s="34"/>
      <c r="B264" s="34"/>
      <c r="C264" s="34"/>
    </row>
    <row r="265" spans="1:3" ht="15">
      <c r="A265" s="34"/>
      <c r="B265" s="34"/>
      <c r="C265" s="34"/>
    </row>
    <row r="266" spans="1:3" ht="15">
      <c r="A266" s="34"/>
      <c r="B266" s="34"/>
      <c r="C266" s="34"/>
    </row>
    <row r="267" spans="1:3" ht="15">
      <c r="A267" s="34"/>
      <c r="B267" s="34"/>
      <c r="C267" s="34"/>
    </row>
    <row r="268" spans="1:3" ht="15">
      <c r="A268" s="34"/>
      <c r="B268" s="34"/>
      <c r="C268" s="34"/>
    </row>
    <row r="269" spans="1:3" ht="15">
      <c r="A269" s="34"/>
      <c r="B269" s="34"/>
      <c r="C269" s="34"/>
    </row>
    <row r="270" spans="1:3" ht="15">
      <c r="A270" s="34"/>
      <c r="B270" s="34"/>
      <c r="C270" s="34"/>
    </row>
    <row r="271" spans="1:3" ht="15">
      <c r="A271" s="34"/>
      <c r="B271" s="34"/>
      <c r="C271" s="34"/>
    </row>
    <row r="272" spans="1:3" ht="15">
      <c r="A272" s="34"/>
      <c r="B272" s="34"/>
      <c r="C272" s="34"/>
    </row>
    <row r="273" spans="1:3" ht="15">
      <c r="A273" s="34"/>
      <c r="B273" s="34"/>
      <c r="C273" s="34"/>
    </row>
    <row r="274" spans="1:3" ht="15">
      <c r="A274" s="34"/>
      <c r="B274" s="34"/>
      <c r="C274" s="34"/>
    </row>
    <row r="275" spans="1:3" ht="15">
      <c r="A275" s="34"/>
      <c r="B275" s="34"/>
      <c r="C275" s="34"/>
    </row>
    <row r="276" spans="1:3" ht="15">
      <c r="A276" s="34"/>
      <c r="B276" s="34"/>
      <c r="C276" s="34"/>
    </row>
    <row r="277" spans="1:3" ht="15">
      <c r="A277" s="34"/>
      <c r="B277" s="34"/>
      <c r="C277" s="34"/>
    </row>
    <row r="278" spans="1:3" ht="15">
      <c r="A278" s="34"/>
      <c r="B278" s="34"/>
      <c r="C278" s="34"/>
    </row>
    <row r="279" spans="1:3" ht="15">
      <c r="A279" s="34"/>
      <c r="B279" s="34"/>
      <c r="C279" s="34"/>
    </row>
    <row r="280" spans="1:3" ht="15">
      <c r="A280" s="34"/>
      <c r="B280" s="34"/>
      <c r="C280" s="34"/>
    </row>
    <row r="281" spans="1:3" ht="15">
      <c r="A281" s="34"/>
      <c r="B281" s="34"/>
      <c r="C281" s="34"/>
    </row>
    <row r="282" spans="1:3" ht="15">
      <c r="A282" s="34"/>
      <c r="B282" s="34"/>
      <c r="C282" s="34"/>
    </row>
    <row r="283" spans="1:3" ht="15">
      <c r="A283" s="34"/>
      <c r="B283" s="34"/>
      <c r="C283" s="34"/>
    </row>
    <row r="284" spans="1:3" ht="15">
      <c r="A284" s="34"/>
      <c r="B284" s="34"/>
      <c r="C284" s="34"/>
    </row>
    <row r="285" spans="1:3" ht="15">
      <c r="A285" s="34"/>
      <c r="B285" s="34"/>
      <c r="C285" s="34"/>
    </row>
    <row r="286" spans="1:3" ht="15">
      <c r="A286" s="34"/>
      <c r="B286" s="34"/>
      <c r="C286" s="34"/>
    </row>
    <row r="287" spans="1:3" ht="15">
      <c r="A287" s="34"/>
      <c r="B287" s="34"/>
      <c r="C287" s="34"/>
    </row>
    <row r="288" spans="1:3" ht="15">
      <c r="A288" s="34"/>
      <c r="B288" s="34"/>
      <c r="C288" s="34"/>
    </row>
    <row r="289" spans="1:3" ht="15">
      <c r="A289" s="34"/>
      <c r="B289" s="34"/>
      <c r="C289" s="34"/>
    </row>
    <row r="290" spans="1:3" ht="15">
      <c r="A290" s="34"/>
      <c r="B290" s="34"/>
      <c r="C290" s="34"/>
    </row>
    <row r="291" spans="1:3" ht="15">
      <c r="A291" s="34"/>
      <c r="B291" s="34"/>
      <c r="C291" s="34"/>
    </row>
    <row r="292" spans="1:3" ht="15">
      <c r="A292" s="34"/>
      <c r="B292" s="34"/>
      <c r="C292" s="34"/>
    </row>
    <row r="293" spans="1:3" ht="15">
      <c r="A293" s="34"/>
      <c r="B293" s="34"/>
      <c r="C293" s="34"/>
    </row>
    <row r="294" spans="1:3" ht="15">
      <c r="A294" s="34"/>
      <c r="B294" s="34"/>
      <c r="C294" s="34"/>
    </row>
    <row r="295" spans="1:3" ht="15">
      <c r="A295" s="34"/>
      <c r="B295" s="34"/>
      <c r="C295" s="34"/>
    </row>
    <row r="296" spans="1:3" ht="15">
      <c r="A296" s="34"/>
      <c r="B296" s="34"/>
      <c r="C296" s="34"/>
    </row>
    <row r="297" spans="1:3" ht="15">
      <c r="A297" s="34"/>
      <c r="B297" s="34"/>
      <c r="C297" s="34"/>
    </row>
    <row r="298" spans="1:3" ht="15">
      <c r="A298" s="34"/>
      <c r="B298" s="34"/>
      <c r="C298" s="34"/>
    </row>
    <row r="299" spans="1:3" ht="15">
      <c r="A299" s="34"/>
      <c r="B299" s="34"/>
      <c r="C299" s="34"/>
    </row>
    <row r="300" spans="1:3" ht="15">
      <c r="A300" s="34"/>
      <c r="B300" s="34"/>
      <c r="C300" s="34"/>
    </row>
    <row r="301" spans="1:3" ht="15">
      <c r="A301" s="34"/>
      <c r="B301" s="34"/>
      <c r="C301" s="34"/>
    </row>
    <row r="302" spans="1:3" ht="15">
      <c r="A302" s="34"/>
      <c r="B302" s="34"/>
      <c r="C302" s="34"/>
    </row>
    <row r="303" spans="1:3" ht="15">
      <c r="A303" s="34"/>
      <c r="B303" s="34"/>
      <c r="C303" s="34"/>
    </row>
    <row r="304" spans="1:3" ht="15">
      <c r="A304" s="34"/>
      <c r="B304" s="34"/>
      <c r="C304" s="34"/>
    </row>
    <row r="305" spans="1:3" ht="15">
      <c r="A305" s="34"/>
      <c r="B305" s="34"/>
      <c r="C305" s="34"/>
    </row>
    <row r="306" spans="1:3" ht="15">
      <c r="A306" s="34"/>
      <c r="B306" s="34"/>
      <c r="C306" s="34"/>
    </row>
    <row r="307" spans="1:3" ht="15">
      <c r="A307" s="34"/>
      <c r="B307" s="34"/>
      <c r="C307" s="34"/>
    </row>
    <row r="308" spans="1:3" ht="15">
      <c r="A308" s="34"/>
      <c r="B308" s="34"/>
      <c r="C308" s="34"/>
    </row>
    <row r="309" spans="1:3" ht="15">
      <c r="A309" s="34"/>
      <c r="B309" s="34"/>
      <c r="C309" s="34"/>
    </row>
    <row r="310" spans="1:3" ht="15">
      <c r="A310" s="34"/>
      <c r="B310" s="34"/>
      <c r="C310" s="34"/>
    </row>
    <row r="311" spans="1:3" ht="15">
      <c r="A311" s="34"/>
      <c r="B311" s="34"/>
      <c r="C311" s="34"/>
    </row>
    <row r="312" spans="1:3" ht="15">
      <c r="A312" s="34"/>
      <c r="B312" s="34"/>
      <c r="C312" s="34"/>
    </row>
    <row r="313" spans="1:3" ht="15">
      <c r="A313" s="34"/>
      <c r="B313" s="34"/>
      <c r="C313" s="34"/>
    </row>
    <row r="314" spans="1:3" ht="15">
      <c r="A314" s="34"/>
      <c r="B314" s="34"/>
      <c r="C314" s="34"/>
    </row>
    <row r="315" spans="1:3" ht="15">
      <c r="A315" s="34"/>
      <c r="B315" s="34"/>
      <c r="C315" s="34"/>
    </row>
    <row r="316" spans="1:3" ht="15">
      <c r="A316" s="34"/>
      <c r="B316" s="34"/>
      <c r="C316" s="34"/>
    </row>
    <row r="317" spans="1:3" ht="15">
      <c r="A317" s="34"/>
      <c r="B317" s="34"/>
      <c r="C317" s="34"/>
    </row>
    <row r="318" spans="1:3" ht="15">
      <c r="A318" s="34"/>
      <c r="B318" s="34"/>
      <c r="C318" s="34"/>
    </row>
    <row r="319" spans="1:3" ht="15">
      <c r="A319" s="34"/>
      <c r="B319" s="34"/>
      <c r="C319" s="34"/>
    </row>
    <row r="320" spans="1:3" ht="15">
      <c r="A320" s="34"/>
      <c r="B320" s="34"/>
      <c r="C320" s="34"/>
    </row>
    <row r="321" spans="1:3" ht="15">
      <c r="A321" s="34"/>
      <c r="B321" s="34"/>
      <c r="C321" s="34"/>
    </row>
    <row r="322" spans="1:3" ht="15">
      <c r="A322" s="34"/>
      <c r="B322" s="34"/>
      <c r="C322" s="34"/>
    </row>
    <row r="323" spans="1:3" ht="15">
      <c r="A323" s="34"/>
      <c r="B323" s="34"/>
      <c r="C323" s="34"/>
    </row>
    <row r="324" spans="1:3" ht="15">
      <c r="A324" s="34"/>
      <c r="B324" s="34"/>
      <c r="C324" s="34"/>
    </row>
    <row r="325" spans="1:3" ht="15">
      <c r="A325" s="34"/>
      <c r="B325" s="34"/>
      <c r="C325" s="34"/>
    </row>
    <row r="326" spans="1:3" ht="15">
      <c r="A326" s="34"/>
      <c r="B326" s="34"/>
      <c r="C326" s="34"/>
    </row>
    <row r="327" spans="1:3" ht="15">
      <c r="A327" s="34"/>
      <c r="B327" s="34"/>
      <c r="C327" s="34"/>
    </row>
    <row r="328" spans="1:3" ht="15">
      <c r="A328" s="34"/>
      <c r="B328" s="34"/>
      <c r="C328" s="34"/>
    </row>
    <row r="329" spans="1:3" ht="15">
      <c r="A329" s="34"/>
      <c r="B329" s="34"/>
      <c r="C329" s="34"/>
    </row>
    <row r="330" spans="1:3" ht="15">
      <c r="A330" s="34"/>
      <c r="B330" s="34"/>
      <c r="C330" s="34"/>
    </row>
    <row r="331" spans="1:3" ht="15">
      <c r="A331" s="34"/>
      <c r="B331" s="34"/>
      <c r="C331" s="34"/>
    </row>
    <row r="332" spans="1:3" ht="15">
      <c r="A332" s="34"/>
      <c r="B332" s="34"/>
      <c r="C332" s="34"/>
    </row>
    <row r="333" spans="1:3" ht="15">
      <c r="A333" s="34"/>
      <c r="B333" s="34"/>
      <c r="C333" s="34"/>
    </row>
    <row r="334" spans="1:3" ht="15">
      <c r="A334" s="34"/>
      <c r="B334" s="34"/>
      <c r="C334" s="34"/>
    </row>
    <row r="335" spans="1:3" ht="15">
      <c r="A335" s="34"/>
      <c r="B335" s="34"/>
      <c r="C335" s="34"/>
    </row>
    <row r="336" spans="1:3" ht="15">
      <c r="A336" s="34"/>
      <c r="B336" s="34"/>
      <c r="C336" s="34"/>
    </row>
    <row r="337" spans="1:3" ht="15">
      <c r="A337" s="34"/>
      <c r="B337" s="34"/>
      <c r="C337" s="34"/>
    </row>
    <row r="338" spans="1:3" ht="15">
      <c r="A338" s="34"/>
      <c r="B338" s="34"/>
      <c r="C338" s="34"/>
    </row>
    <row r="339" spans="1:3" ht="15">
      <c r="A339" s="34"/>
      <c r="B339" s="34"/>
      <c r="C339" s="34"/>
    </row>
    <row r="340" spans="1:3" ht="15">
      <c r="A340" s="34"/>
      <c r="B340" s="34"/>
      <c r="C340" s="34"/>
    </row>
    <row r="341" spans="1:3" ht="15">
      <c r="A341" s="34"/>
      <c r="B341" s="34"/>
      <c r="C341" s="34"/>
    </row>
    <row r="342" spans="1:3" ht="15">
      <c r="A342" s="34"/>
      <c r="B342" s="34"/>
      <c r="C342" s="34"/>
    </row>
    <row r="343" spans="1:3" ht="15">
      <c r="A343" s="34"/>
      <c r="B343" s="34"/>
      <c r="C343" s="34"/>
    </row>
  </sheetData>
  <sheetProtection/>
  <mergeCells count="6">
    <mergeCell ref="A33:C33"/>
    <mergeCell ref="B4:C4"/>
    <mergeCell ref="A6:C6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2017-03-20T10:44:23Z</cp:lastPrinted>
  <dcterms:created xsi:type="dcterms:W3CDTF">2008-12-08T05:18:30Z</dcterms:created>
  <dcterms:modified xsi:type="dcterms:W3CDTF">2017-04-24T09:06:58Z</dcterms:modified>
  <cp:category/>
  <cp:version/>
  <cp:contentType/>
  <cp:contentStatus/>
</cp:coreProperties>
</file>